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. 일반병해충방제사업\사업추진\최종자료\수정_포천삭제\"/>
    </mc:Choice>
  </mc:AlternateContent>
  <bookViews>
    <workbookView xWindow="0" yWindow="0" windowWidth="28800" windowHeight="12255"/>
  </bookViews>
  <sheets>
    <sheet name="대상지목록" sheetId="1" r:id="rId1"/>
    <sheet name="외방리 (2)" sheetId="5" state="hidden" r:id="rId2"/>
    <sheet name="Sheet4" sheetId="14" r:id="rId3"/>
  </sheets>
  <externalReferences>
    <externalReference r:id="rId4"/>
  </externalReferences>
  <definedNames>
    <definedName name="_xlnm._FilterDatabase" localSheetId="0" hidden="1">대상지목록!$A$5:$K$67</definedName>
    <definedName name="_xlnm._FilterDatabase" localSheetId="1" hidden="1">'외방리 (2)'!$A$5:$K$50</definedName>
    <definedName name="_xlnm.Print_Area" localSheetId="0">대상지목록!$A$1:$K$67</definedName>
    <definedName name="_xlnm.Print_Area" localSheetId="1">'외방리 (2)'!$A$1:$K$80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25" i="1"/>
  <c r="H24" i="1"/>
  <c r="H49" i="1" l="1"/>
  <c r="H50" i="1"/>
  <c r="H51" i="1"/>
  <c r="H52" i="1"/>
  <c r="H53" i="1"/>
  <c r="H54" i="1"/>
  <c r="H55" i="1"/>
  <c r="H56" i="1"/>
  <c r="H57" i="1"/>
  <c r="H58" i="1"/>
  <c r="H59" i="1"/>
  <c r="H60" i="1"/>
  <c r="H48" i="1"/>
  <c r="H47" i="1"/>
  <c r="H46" i="1"/>
  <c r="H45" i="1"/>
  <c r="H44" i="1"/>
  <c r="H43" i="1"/>
  <c r="H42" i="1"/>
  <c r="H41" i="1"/>
  <c r="H40" i="1"/>
  <c r="H39" i="1"/>
  <c r="H65" i="1" l="1"/>
  <c r="H64" i="1"/>
  <c r="H63" i="1"/>
  <c r="H62" i="1"/>
  <c r="H37" i="1"/>
  <c r="H36" i="1"/>
  <c r="H35" i="1"/>
  <c r="H34" i="1"/>
  <c r="H33" i="1"/>
  <c r="H32" i="1"/>
  <c r="H31" i="1"/>
  <c r="H30" i="1"/>
  <c r="H29" i="1"/>
  <c r="H28" i="1"/>
  <c r="H27" i="1"/>
  <c r="H26" i="1"/>
  <c r="H9" i="1"/>
  <c r="H8" i="1"/>
  <c r="H7" i="1"/>
  <c r="H6" i="1"/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2" i="5"/>
  <c r="C61" i="5"/>
  <c r="C60" i="5"/>
  <c r="C59" i="5"/>
  <c r="C57" i="5"/>
  <c r="I51" i="5"/>
  <c r="H48" i="5"/>
  <c r="H47" i="5"/>
  <c r="H46" i="5"/>
  <c r="H45" i="5"/>
  <c r="H44" i="5"/>
  <c r="H43" i="5"/>
  <c r="H42" i="5"/>
  <c r="H41" i="5"/>
  <c r="H40" i="5"/>
  <c r="I39" i="5"/>
  <c r="H39" i="5"/>
  <c r="H38" i="5"/>
  <c r="G37" i="5"/>
  <c r="G5" i="5" s="1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I5" i="5"/>
  <c r="H37" i="5" l="1"/>
  <c r="H5" i="5" s="1"/>
  <c r="H61" i="1" l="1"/>
  <c r="H38" i="1"/>
  <c r="H5" i="1" l="1"/>
  <c r="G5" i="1"/>
</calcChain>
</file>

<file path=xl/comments1.xml><?xml version="1.0" encoding="utf-8"?>
<comments xmlns="http://schemas.openxmlformats.org/spreadsheetml/2006/main">
  <authors>
    <author>user</author>
  </authors>
  <commentLis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대상지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소유구분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대상지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소유구분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</commentList>
</comments>
</file>

<file path=xl/sharedStrings.xml><?xml version="1.0" encoding="utf-8"?>
<sst xmlns="http://schemas.openxmlformats.org/spreadsheetml/2006/main" count="811" uniqueCount="200">
  <si>
    <t>연번</t>
    <phoneticPr fontId="2" type="noConversion"/>
  </si>
  <si>
    <t>기관명</t>
    <phoneticPr fontId="2" type="noConversion"/>
  </si>
  <si>
    <t>시군구</t>
    <phoneticPr fontId="2" type="noConversion"/>
  </si>
  <si>
    <t>읍면동</t>
    <phoneticPr fontId="2" type="noConversion"/>
  </si>
  <si>
    <t>리동</t>
    <phoneticPr fontId="2" type="noConversion"/>
  </si>
  <si>
    <t>지번</t>
    <phoneticPr fontId="2" type="noConversion"/>
  </si>
  <si>
    <t>지적면적</t>
    <phoneticPr fontId="2" type="noConversion"/>
  </si>
  <si>
    <t>제외면적</t>
    <phoneticPr fontId="2" type="noConversion"/>
  </si>
  <si>
    <t>방제계획면적</t>
    <phoneticPr fontId="2" type="noConversion"/>
  </si>
  <si>
    <t>제외면적 사유</t>
    <phoneticPr fontId="2" type="noConversion"/>
  </si>
  <si>
    <t>(단위: ha)</t>
    <phoneticPr fontId="2" type="noConversion"/>
  </si>
  <si>
    <t>비 고</t>
    <phoneticPr fontId="2" type="noConversion"/>
  </si>
  <si>
    <t>도유림</t>
    <phoneticPr fontId="2" type="noConversion"/>
  </si>
  <si>
    <t>경기도 산림환경연구소</t>
    <phoneticPr fontId="2" type="noConversion"/>
  </si>
  <si>
    <t>2022년 소나무허리노린재 방제사업 대상지 목록</t>
    <phoneticPr fontId="2" type="noConversion"/>
  </si>
  <si>
    <t>산210</t>
    <phoneticPr fontId="2" type="noConversion"/>
  </si>
  <si>
    <t>산10</t>
    <phoneticPr fontId="2" type="noConversion"/>
  </si>
  <si>
    <t>두밀리</t>
    <phoneticPr fontId="2" type="noConversion"/>
  </si>
  <si>
    <t>가평읍</t>
    <phoneticPr fontId="2" type="noConversion"/>
  </si>
  <si>
    <t>가평군</t>
    <phoneticPr fontId="2" type="noConversion"/>
  </si>
  <si>
    <t>북면</t>
    <phoneticPr fontId="2" type="noConversion"/>
  </si>
  <si>
    <t>도대리</t>
    <phoneticPr fontId="2" type="noConversion"/>
  </si>
  <si>
    <t>산1</t>
    <phoneticPr fontId="2" type="noConversion"/>
  </si>
  <si>
    <t xml:space="preserve">가평군 </t>
    <phoneticPr fontId="2" type="noConversion"/>
  </si>
  <si>
    <t>적목리</t>
    <phoneticPr fontId="2" type="noConversion"/>
  </si>
  <si>
    <t>산1-1</t>
    <phoneticPr fontId="2" type="noConversion"/>
  </si>
  <si>
    <t>산92</t>
    <phoneticPr fontId="2" type="noConversion"/>
  </si>
  <si>
    <t>산49-1</t>
    <phoneticPr fontId="2" type="noConversion"/>
  </si>
  <si>
    <t xml:space="preserve">적목리 </t>
    <phoneticPr fontId="2" type="noConversion"/>
  </si>
  <si>
    <t>산1-28</t>
    <phoneticPr fontId="2" type="noConversion"/>
  </si>
  <si>
    <t>산57</t>
    <phoneticPr fontId="2" type="noConversion"/>
  </si>
  <si>
    <t>산2</t>
    <phoneticPr fontId="2" type="noConversion"/>
  </si>
  <si>
    <t>화악리</t>
    <phoneticPr fontId="2" type="noConversion"/>
  </si>
  <si>
    <t>산314-1</t>
    <phoneticPr fontId="2" type="noConversion"/>
  </si>
  <si>
    <t>산307</t>
    <phoneticPr fontId="2" type="noConversion"/>
  </si>
  <si>
    <t xml:space="preserve">화악리 </t>
    <phoneticPr fontId="2" type="noConversion"/>
  </si>
  <si>
    <t>산228</t>
    <phoneticPr fontId="2" type="noConversion"/>
  </si>
  <si>
    <t>산310</t>
    <phoneticPr fontId="2" type="noConversion"/>
  </si>
  <si>
    <t>산197-1</t>
    <phoneticPr fontId="2" type="noConversion"/>
  </si>
  <si>
    <t>목동리</t>
    <phoneticPr fontId="2" type="noConversion"/>
  </si>
  <si>
    <t>산35-1</t>
    <phoneticPr fontId="2" type="noConversion"/>
  </si>
  <si>
    <t>산32-1</t>
    <phoneticPr fontId="2" type="noConversion"/>
  </si>
  <si>
    <t>상면</t>
    <phoneticPr fontId="2" type="noConversion"/>
  </si>
  <si>
    <t>덕현리</t>
    <phoneticPr fontId="2" type="noConversion"/>
  </si>
  <si>
    <t>산94</t>
    <phoneticPr fontId="2" type="noConversion"/>
  </si>
  <si>
    <t>임초리</t>
    <phoneticPr fontId="2" type="noConversion"/>
  </si>
  <si>
    <t>산224</t>
    <phoneticPr fontId="2" type="noConversion"/>
  </si>
  <si>
    <t>청평면</t>
    <phoneticPr fontId="2" type="noConversion"/>
  </si>
  <si>
    <t>산39</t>
    <phoneticPr fontId="2" type="noConversion"/>
  </si>
  <si>
    <t>산90</t>
    <phoneticPr fontId="2" type="noConversion"/>
  </si>
  <si>
    <t>산93-2</t>
    <phoneticPr fontId="2" type="noConversion"/>
  </si>
  <si>
    <t>청평리</t>
    <phoneticPr fontId="2" type="noConversion"/>
  </si>
  <si>
    <t>산55-2</t>
    <phoneticPr fontId="2" type="noConversion"/>
  </si>
  <si>
    <t>행현리</t>
    <phoneticPr fontId="2" type="noConversion"/>
  </si>
  <si>
    <t>산208</t>
    <phoneticPr fontId="2" type="noConversion"/>
  </si>
  <si>
    <t>산92-1</t>
    <phoneticPr fontId="2" type="noConversion"/>
  </si>
  <si>
    <t>상동리</t>
    <phoneticPr fontId="2" type="noConversion"/>
  </si>
  <si>
    <t>산65</t>
    <phoneticPr fontId="2" type="noConversion"/>
  </si>
  <si>
    <t>산24-4</t>
    <phoneticPr fontId="2" type="noConversion"/>
  </si>
  <si>
    <t>산70-1</t>
    <phoneticPr fontId="2" type="noConversion"/>
  </si>
  <si>
    <t>산73</t>
    <phoneticPr fontId="2" type="noConversion"/>
  </si>
  <si>
    <t>대보리</t>
    <phoneticPr fontId="2" type="noConversion"/>
  </si>
  <si>
    <t>조종면</t>
    <phoneticPr fontId="2" type="noConversion"/>
  </si>
  <si>
    <t>상천리</t>
    <phoneticPr fontId="2" type="noConversion"/>
  </si>
  <si>
    <t>수동면</t>
    <phoneticPr fontId="2" type="noConversion"/>
  </si>
  <si>
    <t>외방리</t>
    <phoneticPr fontId="2" type="noConversion"/>
  </si>
  <si>
    <t>산28</t>
    <phoneticPr fontId="2" type="noConversion"/>
  </si>
  <si>
    <t>남양주시</t>
    <phoneticPr fontId="2" type="noConversion"/>
  </si>
  <si>
    <t>산43-1</t>
    <phoneticPr fontId="2" type="noConversion"/>
  </si>
  <si>
    <t>산43-2</t>
    <phoneticPr fontId="2" type="noConversion"/>
  </si>
  <si>
    <t>산38-1</t>
    <phoneticPr fontId="2" type="noConversion"/>
  </si>
  <si>
    <t>산46-2</t>
    <phoneticPr fontId="2" type="noConversion"/>
  </si>
  <si>
    <t>수산리</t>
    <phoneticPr fontId="2" type="noConversion"/>
  </si>
  <si>
    <t>산187</t>
    <phoneticPr fontId="2" type="noConversion"/>
  </si>
  <si>
    <t>산189</t>
    <phoneticPr fontId="2" type="noConversion"/>
  </si>
  <si>
    <t>산191</t>
    <phoneticPr fontId="2" type="noConversion"/>
  </si>
  <si>
    <t>산122</t>
    <phoneticPr fontId="2" type="noConversion"/>
  </si>
  <si>
    <t>산199</t>
    <phoneticPr fontId="2" type="noConversion"/>
  </si>
  <si>
    <t>포천시</t>
    <phoneticPr fontId="2" type="noConversion"/>
  </si>
  <si>
    <t>영북면</t>
    <phoneticPr fontId="2" type="noConversion"/>
  </si>
  <si>
    <t>산정리</t>
    <phoneticPr fontId="2" type="noConversion"/>
  </si>
  <si>
    <t>산11-1</t>
    <phoneticPr fontId="2" type="noConversion"/>
  </si>
  <si>
    <t>잣나무 외 식재지</t>
    <phoneticPr fontId="2" type="noConversion"/>
  </si>
  <si>
    <t xml:space="preserve">  ※ 세부 사업계획 수립 전으로 대상지(안)에 해당하며 사업시행 여건 및 예산에 따라 변경될 수 있음</t>
    <phoneticPr fontId="2" type="noConversion"/>
  </si>
  <si>
    <t>가평군</t>
    <phoneticPr fontId="2" type="noConversion"/>
  </si>
  <si>
    <t>북면</t>
    <phoneticPr fontId="2" type="noConversion"/>
  </si>
  <si>
    <t>백둔리</t>
    <phoneticPr fontId="2" type="noConversion"/>
  </si>
  <si>
    <t>산1-1</t>
    <phoneticPr fontId="2" type="noConversion"/>
  </si>
  <si>
    <t>도유림</t>
    <phoneticPr fontId="2" type="noConversion"/>
  </si>
  <si>
    <t>면적</t>
    <phoneticPr fontId="2" type="noConversion"/>
  </si>
  <si>
    <t>상동리</t>
  </si>
  <si>
    <t>2020 외방권 합계</t>
    <phoneticPr fontId="13" type="noConversion"/>
  </si>
  <si>
    <t>2021 외방권 합계</t>
    <phoneticPr fontId="13" type="noConversion"/>
  </si>
  <si>
    <t>외방2리</t>
    <phoneticPr fontId="13" type="noConversion"/>
  </si>
  <si>
    <t>136/가</t>
    <phoneticPr fontId="13" type="noConversion"/>
  </si>
  <si>
    <t>136/자</t>
    <phoneticPr fontId="13" type="noConversion"/>
  </si>
  <si>
    <t>136/차</t>
    <phoneticPr fontId="13" type="noConversion"/>
  </si>
  <si>
    <t>137/가</t>
    <phoneticPr fontId="13" type="noConversion"/>
  </si>
  <si>
    <t>137/라</t>
    <phoneticPr fontId="13" type="noConversion"/>
  </si>
  <si>
    <t>137/사</t>
    <phoneticPr fontId="13" type="noConversion"/>
  </si>
  <si>
    <t>137/차</t>
    <phoneticPr fontId="13" type="noConversion"/>
  </si>
  <si>
    <t>외방3리</t>
    <phoneticPr fontId="13" type="noConversion"/>
  </si>
  <si>
    <t>138/가</t>
    <phoneticPr fontId="13" type="noConversion"/>
  </si>
  <si>
    <t>138/나</t>
    <phoneticPr fontId="13" type="noConversion"/>
  </si>
  <si>
    <t>138/다</t>
    <phoneticPr fontId="13" type="noConversion"/>
  </si>
  <si>
    <t>138/라</t>
    <phoneticPr fontId="13" type="noConversion"/>
  </si>
  <si>
    <t>138/마</t>
    <phoneticPr fontId="13" type="noConversion"/>
  </si>
  <si>
    <t>138/바</t>
    <phoneticPr fontId="13" type="noConversion"/>
  </si>
  <si>
    <t>138/차</t>
    <phoneticPr fontId="13" type="noConversion"/>
  </si>
  <si>
    <t>138/카</t>
    <phoneticPr fontId="13" type="noConversion"/>
  </si>
  <si>
    <t>139/가</t>
    <phoneticPr fontId="13" type="noConversion"/>
  </si>
  <si>
    <t>139/나</t>
    <phoneticPr fontId="13" type="noConversion"/>
  </si>
  <si>
    <t>139/마</t>
    <phoneticPr fontId="13" type="noConversion"/>
  </si>
  <si>
    <t>139/바</t>
    <phoneticPr fontId="13" type="noConversion"/>
  </si>
  <si>
    <t>139/사</t>
    <phoneticPr fontId="13" type="noConversion"/>
  </si>
  <si>
    <t>136-000-001-000</t>
  </si>
  <si>
    <t>136-000-008-000</t>
  </si>
  <si>
    <t>136-000-009-000</t>
  </si>
  <si>
    <t>137-000-001-000</t>
  </si>
  <si>
    <t>137-000-011-000</t>
  </si>
  <si>
    <t>137-000-004-000</t>
  </si>
  <si>
    <t>137-000-007-000</t>
  </si>
  <si>
    <t>137-000-010-000</t>
  </si>
  <si>
    <t>138-000-001-000</t>
  </si>
  <si>
    <t>138-000-003-000</t>
  </si>
  <si>
    <t>138-000-004-000</t>
  </si>
  <si>
    <t>138-000-005-000</t>
  </si>
  <si>
    <t>138-000-006-000</t>
  </si>
  <si>
    <t>138-000-007-000</t>
  </si>
  <si>
    <t>138-000-011-000</t>
  </si>
  <si>
    <t>138-000-012-000</t>
  </si>
  <si>
    <t>139-000-001-000</t>
  </si>
  <si>
    <t>139-000-002-000</t>
  </si>
  <si>
    <t>139-000-005-000</t>
  </si>
  <si>
    <t>139-000-006-000</t>
  </si>
  <si>
    <t>139-000-007-000</t>
  </si>
  <si>
    <t>채취예정량
(kg)</t>
  </si>
  <si>
    <t>산76-1</t>
    <phoneticPr fontId="2" type="noConversion"/>
  </si>
  <si>
    <t>산82</t>
    <phoneticPr fontId="2" type="noConversion"/>
  </si>
  <si>
    <t>산131-1</t>
    <phoneticPr fontId="2" type="noConversion"/>
  </si>
  <si>
    <t>산132</t>
    <phoneticPr fontId="2" type="noConversion"/>
  </si>
  <si>
    <t>산134</t>
    <phoneticPr fontId="2" type="noConversion"/>
  </si>
  <si>
    <t>산135</t>
    <phoneticPr fontId="2" type="noConversion"/>
  </si>
  <si>
    <t>산153</t>
    <phoneticPr fontId="2" type="noConversion"/>
  </si>
  <si>
    <t>산154</t>
    <phoneticPr fontId="2" type="noConversion"/>
  </si>
  <si>
    <t>산172</t>
    <phoneticPr fontId="2" type="noConversion"/>
  </si>
  <si>
    <t>산170</t>
    <phoneticPr fontId="2" type="noConversion"/>
  </si>
  <si>
    <t>적목권역</t>
    <phoneticPr fontId="2" type="noConversion"/>
  </si>
  <si>
    <t>두밀권역</t>
    <phoneticPr fontId="2" type="noConversion"/>
  </si>
  <si>
    <t>철탑주변, 잣나무외 임지</t>
    <phoneticPr fontId="2" type="noConversion"/>
  </si>
  <si>
    <t>잣나무 외 임지</t>
    <phoneticPr fontId="2" type="noConversion"/>
  </si>
  <si>
    <t>목동권역</t>
    <phoneticPr fontId="2" type="noConversion"/>
  </si>
  <si>
    <t>산156</t>
    <phoneticPr fontId="2" type="noConversion"/>
  </si>
  <si>
    <t>산155</t>
    <phoneticPr fontId="2" type="noConversion"/>
  </si>
  <si>
    <t>산121</t>
    <phoneticPr fontId="2" type="noConversion"/>
  </si>
  <si>
    <t>산111</t>
    <phoneticPr fontId="2" type="noConversion"/>
  </si>
  <si>
    <t>산112</t>
    <phoneticPr fontId="2" type="noConversion"/>
  </si>
  <si>
    <t>화악1리</t>
    <phoneticPr fontId="2" type="noConversion"/>
  </si>
  <si>
    <t>산289</t>
    <phoneticPr fontId="2" type="noConversion"/>
  </si>
  <si>
    <t>산287</t>
    <phoneticPr fontId="2" type="noConversion"/>
  </si>
  <si>
    <t>산276</t>
    <phoneticPr fontId="2" type="noConversion"/>
  </si>
  <si>
    <t>화악2리</t>
    <phoneticPr fontId="2" type="noConversion"/>
  </si>
  <si>
    <t>산197</t>
    <phoneticPr fontId="2" type="noConversion"/>
  </si>
  <si>
    <t>잣나무 외 임지</t>
    <phoneticPr fontId="2" type="noConversion"/>
  </si>
  <si>
    <t>청평리</t>
  </si>
  <si>
    <t>덕현리</t>
  </si>
  <si>
    <t>561-1</t>
    <phoneticPr fontId="2" type="noConversion"/>
  </si>
  <si>
    <t>561-2</t>
    <phoneticPr fontId="2" type="noConversion"/>
  </si>
  <si>
    <t>561-3</t>
    <phoneticPr fontId="2" type="noConversion"/>
  </si>
  <si>
    <t>청평면</t>
  </si>
  <si>
    <t>상면</t>
  </si>
  <si>
    <t>산39</t>
    <phoneticPr fontId="2" type="noConversion"/>
  </si>
  <si>
    <t>산55-2</t>
    <phoneticPr fontId="2" type="noConversion"/>
  </si>
  <si>
    <t>산80-2</t>
    <phoneticPr fontId="2" type="noConversion"/>
  </si>
  <si>
    <t>산90</t>
    <phoneticPr fontId="2" type="noConversion"/>
  </si>
  <si>
    <t>산93-2</t>
    <phoneticPr fontId="2" type="noConversion"/>
  </si>
  <si>
    <t>산94</t>
    <phoneticPr fontId="2" type="noConversion"/>
  </si>
  <si>
    <t>사유지 산44번지 제외</t>
    <phoneticPr fontId="2" type="noConversion"/>
  </si>
  <si>
    <t>잣나무 외 임지</t>
    <phoneticPr fontId="2" type="noConversion"/>
  </si>
  <si>
    <t>청평권역</t>
    <phoneticPr fontId="2" type="noConversion"/>
  </si>
  <si>
    <t>산23</t>
    <phoneticPr fontId="2" type="noConversion"/>
  </si>
  <si>
    <t>산57</t>
    <phoneticPr fontId="2" type="noConversion"/>
  </si>
  <si>
    <t>산60</t>
    <phoneticPr fontId="2" type="noConversion"/>
  </si>
  <si>
    <t>산63</t>
    <phoneticPr fontId="2" type="noConversion"/>
  </si>
  <si>
    <t>산64</t>
    <phoneticPr fontId="2" type="noConversion"/>
  </si>
  <si>
    <t>산71</t>
    <phoneticPr fontId="2" type="noConversion"/>
  </si>
  <si>
    <t>산73</t>
    <phoneticPr fontId="2" type="noConversion"/>
  </si>
  <si>
    <t>산74</t>
    <phoneticPr fontId="2" type="noConversion"/>
  </si>
  <si>
    <t>산75</t>
    <phoneticPr fontId="2" type="noConversion"/>
  </si>
  <si>
    <t>산77</t>
    <phoneticPr fontId="2" type="noConversion"/>
  </si>
  <si>
    <t>산93</t>
    <phoneticPr fontId="2" type="noConversion"/>
  </si>
  <si>
    <t>산76-3</t>
    <phoneticPr fontId="2" type="noConversion"/>
  </si>
  <si>
    <t>산24-4</t>
    <phoneticPr fontId="2" type="noConversion"/>
  </si>
  <si>
    <t>상동권역</t>
    <phoneticPr fontId="2" type="noConversion"/>
  </si>
  <si>
    <t>수산리</t>
    <phoneticPr fontId="2" type="noConversion"/>
  </si>
  <si>
    <t>적목리</t>
    <phoneticPr fontId="2" type="noConversion"/>
  </si>
  <si>
    <t>산92</t>
    <phoneticPr fontId="2" type="noConversion"/>
  </si>
  <si>
    <t>산1-1</t>
    <phoneticPr fontId="2" type="noConversion"/>
  </si>
  <si>
    <t>가평군</t>
    <phoneticPr fontId="2" type="noConversion"/>
  </si>
  <si>
    <t>북면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</si>
</sst>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_-* #,##0.00000_-;\-* #,##0.00000_-;_-* &quot;-&quot;_-;_-@_-"/>
    <numFmt numFmtId="177" formatCode="0_);[Red]\(0\)"/>
    <numFmt numFmtId="178" formatCode="#,##0_);[Red]\(#,##0\)"/>
    <numFmt numFmtId="179" formatCode="#,##0.0_);[Red]\(#,##0.0\)"/>
    <numFmt numFmtId="180" formatCode="_-* #,##0.0000_-;\-* #,##0.0000_-;_-* &quot;-&quot;??_-;_-@_-"/>
    <numFmt numFmtId="181" formatCode="0.0000"/>
    <numFmt numFmtId="182" formatCode="_-* #,##0.0000_-;\-* #,##0.0000_-;_-* &quot;-&quot;_-;_-@_-"/>
    <numFmt numFmtId="183" formatCode="_-* #,##0.0000_-;\-* #,##0.0000_-;_-* &quot;-&quot;????_-;_-@_-"/>
    <numFmt numFmtId="184" formatCode="_-* #,##0.00000_-;\-* #,##0.00000_-;_-* &quot;-&quot;?????_-;_-@_-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HY그래픽M"/>
      <family val="1"/>
      <charset val="129"/>
    </font>
    <font>
      <sz val="11"/>
      <color theme="1"/>
      <name val="HY그래픽M"/>
      <family val="1"/>
      <charset val="129"/>
    </font>
    <font>
      <b/>
      <sz val="11"/>
      <color rgb="FF0070C0"/>
      <name val="HY그래픽M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20"/>
      <color theme="1"/>
      <name val="HY견고딕"/>
      <family val="1"/>
      <charset val="129"/>
    </font>
    <font>
      <sz val="11"/>
      <name val="돋움"/>
      <family val="3"/>
      <charset val="129"/>
    </font>
    <font>
      <sz val="11"/>
      <name val="HY그래픽M"/>
      <family val="1"/>
      <charset val="129"/>
    </font>
    <font>
      <sz val="11"/>
      <name val="맑은 고딕"/>
      <family val="2"/>
      <charset val="129"/>
      <scheme val="minor"/>
    </font>
    <font>
      <b/>
      <sz val="12"/>
      <color rgb="FF0070C0"/>
      <name val="돋움,한컴돋움"/>
      <family val="3"/>
      <charset val="129"/>
    </font>
    <font>
      <sz val="8"/>
      <name val="돋움"/>
      <family val="3"/>
      <charset val="129"/>
    </font>
    <font>
      <sz val="9"/>
      <name val="Book Antiqua"/>
      <family val="1"/>
    </font>
    <font>
      <b/>
      <sz val="9"/>
      <color rgb="FF3333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21" fillId="0" borderId="0" applyFont="0" applyFill="0" applyAlignment="0" applyProtection="0"/>
    <xf numFmtId="0" fontId="22" fillId="0" borderId="0"/>
  </cellStyleXfs>
  <cellXfs count="9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6" fontId="5" fillId="2" borderId="3" xfId="1" applyNumberFormat="1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176" fontId="5" fillId="2" borderId="6" xfId="1" applyNumberFormat="1" applyFont="1" applyFill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176" fontId="4" fillId="3" borderId="3" xfId="1" applyNumberFormat="1" applyFont="1" applyFill="1" applyBorder="1">
      <alignment vertical="center"/>
    </xf>
    <xf numFmtId="176" fontId="4" fillId="3" borderId="6" xfId="1" applyNumberFormat="1" applyFont="1" applyFill="1" applyBorder="1">
      <alignment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>
      <alignment vertical="center"/>
    </xf>
    <xf numFmtId="176" fontId="10" fillId="3" borderId="3" xfId="1" applyNumberFormat="1" applyFont="1" applyFill="1" applyBorder="1">
      <alignment vertical="center"/>
    </xf>
    <xf numFmtId="176" fontId="10" fillId="0" borderId="6" xfId="1" applyNumberFormat="1" applyFont="1" applyBorder="1">
      <alignment vertical="center"/>
    </xf>
    <xf numFmtId="0" fontId="11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1" applyNumberFormat="1" applyFont="1" applyBorder="1">
      <alignment vertical="center"/>
    </xf>
    <xf numFmtId="176" fontId="4" fillId="3" borderId="0" xfId="1" applyNumberFormat="1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7" fontId="15" fillId="5" borderId="1" xfId="0" applyNumberFormat="1" applyFont="1" applyFill="1" applyBorder="1" applyAlignment="1" applyProtection="1">
      <alignment horizontal="center" vertical="center"/>
      <protection locked="0"/>
    </xf>
    <xf numFmtId="179" fontId="15" fillId="5" borderId="1" xfId="1" applyNumberFormat="1" applyFont="1" applyFill="1" applyBorder="1" applyAlignment="1" applyProtection="1">
      <alignment vertical="center"/>
      <protection locked="0"/>
    </xf>
    <xf numFmtId="178" fontId="16" fillId="5" borderId="1" xfId="1" applyNumberFormat="1" applyFont="1" applyFill="1" applyBorder="1" applyAlignment="1" applyProtection="1">
      <alignment horizontal="center" vertical="center"/>
      <protection locked="0"/>
    </xf>
    <xf numFmtId="177" fontId="17" fillId="5" borderId="1" xfId="0" applyNumberFormat="1" applyFont="1" applyFill="1" applyBorder="1" applyAlignment="1" applyProtection="1">
      <alignment horizontal="center" vertical="center"/>
      <protection locked="0"/>
    </xf>
    <xf numFmtId="179" fontId="17" fillId="5" borderId="1" xfId="1" applyNumberFormat="1" applyFont="1" applyFill="1" applyBorder="1" applyAlignment="1" applyProtection="1">
      <alignment vertical="center"/>
      <protection locked="0"/>
    </xf>
    <xf numFmtId="177" fontId="17" fillId="3" borderId="1" xfId="0" applyNumberFormat="1" applyFont="1" applyFill="1" applyBorder="1" applyAlignment="1" applyProtection="1">
      <alignment horizontal="center" vertical="center"/>
      <protection locked="0"/>
    </xf>
    <xf numFmtId="179" fontId="17" fillId="3" borderId="1" xfId="1" applyNumberFormat="1" applyFont="1" applyFill="1" applyBorder="1" applyAlignment="1" applyProtection="1">
      <alignment vertical="center"/>
      <protection locked="0"/>
    </xf>
    <xf numFmtId="178" fontId="16" fillId="3" borderId="1" xfId="1" applyNumberFormat="1" applyFont="1" applyFill="1" applyBorder="1" applyAlignment="1" applyProtection="1">
      <alignment horizontal="center" vertical="center"/>
      <protection locked="0"/>
    </xf>
    <xf numFmtId="178" fontId="19" fillId="0" borderId="1" xfId="1" applyNumberFormat="1" applyFont="1" applyFill="1" applyBorder="1" applyAlignment="1" applyProtection="1">
      <alignment vertical="center"/>
      <protection locked="0"/>
    </xf>
    <xf numFmtId="0" fontId="18" fillId="6" borderId="1" xfId="0" applyFont="1" applyFill="1" applyBorder="1" applyAlignment="1">
      <alignment horizontal="center" vertical="center"/>
    </xf>
    <xf numFmtId="179" fontId="18" fillId="6" borderId="1" xfId="1" applyNumberFormat="1" applyFont="1" applyFill="1" applyBorder="1" applyAlignment="1">
      <alignment vertical="center"/>
    </xf>
    <xf numFmtId="178" fontId="18" fillId="6" borderId="1" xfId="0" applyNumberFormat="1" applyFont="1" applyFill="1" applyBorder="1" applyAlignment="1">
      <alignment vertical="center"/>
    </xf>
    <xf numFmtId="179" fontId="14" fillId="6" borderId="1" xfId="0" applyNumberFormat="1" applyFont="1" applyFill="1" applyBorder="1" applyAlignment="1">
      <alignment vertical="center"/>
    </xf>
    <xf numFmtId="41" fontId="18" fillId="6" borderId="1" xfId="1" applyFont="1" applyFill="1" applyBorder="1" applyAlignment="1">
      <alignment vertical="center"/>
    </xf>
    <xf numFmtId="41" fontId="18" fillId="6" borderId="3" xfId="1" applyFont="1" applyFill="1" applyBorder="1" applyAlignment="1">
      <alignment vertical="center"/>
    </xf>
    <xf numFmtId="41" fontId="19" fillId="3" borderId="1" xfId="1" applyFont="1" applyFill="1" applyBorder="1" applyAlignment="1">
      <alignment vertical="center"/>
    </xf>
    <xf numFmtId="179" fontId="18" fillId="6" borderId="1" xfId="0" applyNumberFormat="1" applyFont="1" applyFill="1" applyBorder="1" applyAlignment="1">
      <alignment vertical="center"/>
    </xf>
    <xf numFmtId="41" fontId="18" fillId="6" borderId="3" xfId="1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182" fontId="4" fillId="0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182" fontId="10" fillId="0" borderId="1" xfId="1" applyNumberFormat="1" applyFont="1" applyFill="1" applyBorder="1" applyAlignment="1">
      <alignment horizontal="right" vertical="center"/>
    </xf>
    <xf numFmtId="180" fontId="10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horizontal="right" vertical="center"/>
    </xf>
    <xf numFmtId="182" fontId="10" fillId="0" borderId="3" xfId="1" applyNumberFormat="1" applyFont="1" applyFill="1" applyBorder="1" applyAlignment="1">
      <alignment horizontal="right" vertical="center" wrapText="1"/>
    </xf>
    <xf numFmtId="180" fontId="4" fillId="0" borderId="3" xfId="0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 wrapText="1"/>
    </xf>
    <xf numFmtId="183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82" fontId="10" fillId="0" borderId="6" xfId="1" applyNumberFormat="1" applyFont="1" applyFill="1" applyBorder="1" applyAlignment="1">
      <alignment horizontal="right" vertical="center" wrapText="1"/>
    </xf>
    <xf numFmtId="181" fontId="4" fillId="0" borderId="6" xfId="0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82" fontId="4" fillId="0" borderId="6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4" fillId="0" borderId="1" xfId="1" applyNumberFormat="1" applyFont="1" applyFill="1" applyBorder="1">
      <alignment vertical="center"/>
    </xf>
    <xf numFmtId="184" fontId="0" fillId="0" borderId="3" xfId="0" applyNumberFormat="1" applyFill="1" applyBorder="1">
      <alignment vertical="center"/>
    </xf>
    <xf numFmtId="181" fontId="0" fillId="0" borderId="6" xfId="0" applyNumberFormat="1" applyFill="1" applyBorder="1">
      <alignment vertical="center"/>
    </xf>
  </cellXfs>
  <cellStyles count="5">
    <cellStyle name="쉼표 [0]" xfId="1" builtinId="6"/>
    <cellStyle name="쉼표 [0] 2" xfId="3"/>
    <cellStyle name="표준" xfId="0" builtinId="0"/>
    <cellStyle name="표준 2" xfId="4"/>
    <cellStyle name="표준_산림조사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&#51107;%20&#52292;&#52712;%20&#44228;&#54925;/2021&#45380;/&#51088;&#47308;&#52712;&#54633;/&#45224;&#50577;&#51452;&#51648;&#50669;(&#50808;&#48169;&#47532;,%20&#51077;&#49437;&#47532;,%20&#49688;&#49328;&#47532;)/&#9733;2021&#45380;%20&#51107;&#44208;&#49892;&#47049;%20&#51312;&#49324;(&#45224;&#50577;&#51452;-&#50808;&#48169;&#44428;&#5066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사 집계표"/>
      <sheetName val="결실량 야장(외방리)"/>
      <sheetName val="."/>
    </sheetNames>
    <sheetDataSet>
      <sheetData sheetId="0"/>
      <sheetData sheetId="1">
        <row r="52">
          <cell r="C52">
            <v>17</v>
          </cell>
        </row>
        <row r="90">
          <cell r="C90">
            <v>14</v>
          </cell>
        </row>
        <row r="128">
          <cell r="C128">
            <v>18</v>
          </cell>
        </row>
        <row r="166">
          <cell r="C166">
            <v>13</v>
          </cell>
        </row>
        <row r="204">
          <cell r="C204">
            <v>18</v>
          </cell>
        </row>
        <row r="242">
          <cell r="C242">
            <v>15</v>
          </cell>
        </row>
        <row r="280">
          <cell r="C280">
            <v>15</v>
          </cell>
        </row>
        <row r="318">
          <cell r="C318">
            <v>15</v>
          </cell>
        </row>
        <row r="356">
          <cell r="C356">
            <v>15</v>
          </cell>
        </row>
        <row r="394">
          <cell r="C394">
            <v>15</v>
          </cell>
        </row>
        <row r="432">
          <cell r="C432">
            <v>14</v>
          </cell>
        </row>
        <row r="470">
          <cell r="C470">
            <v>14</v>
          </cell>
        </row>
        <row r="508">
          <cell r="C508">
            <v>13</v>
          </cell>
        </row>
        <row r="546">
          <cell r="C546">
            <v>14</v>
          </cell>
        </row>
        <row r="584">
          <cell r="C584">
            <v>13</v>
          </cell>
        </row>
        <row r="622">
          <cell r="C622">
            <v>15</v>
          </cell>
        </row>
        <row r="660">
          <cell r="C660">
            <v>13</v>
          </cell>
        </row>
        <row r="698">
          <cell r="C698">
            <v>14</v>
          </cell>
        </row>
        <row r="736">
          <cell r="C736">
            <v>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abSelected="1" view="pageBreakPreview" zoomScaleNormal="100" zoomScaleSheetLayoutView="100" workbookViewId="0">
      <selection activeCell="G20" sqref="G20"/>
    </sheetView>
  </sheetViews>
  <sheetFormatPr defaultRowHeight="16.5"/>
  <cols>
    <col min="1" max="1" width="7.875" customWidth="1"/>
    <col min="2" max="2" width="20.5" customWidth="1"/>
    <col min="7" max="7" width="20" style="62" bestFit="1" customWidth="1"/>
    <col min="8" max="8" width="17.5" style="62" bestFit="1" customWidth="1"/>
    <col min="9" max="9" width="16" style="62" customWidth="1"/>
    <col min="10" max="10" width="23.5" bestFit="1" customWidth="1"/>
    <col min="11" max="11" width="11.5" customWidth="1"/>
  </cols>
  <sheetData>
    <row r="1" spans="1:1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7.25" thickBot="1">
      <c r="J3" s="91" t="s">
        <v>10</v>
      </c>
      <c r="K3" s="91"/>
    </row>
    <row r="4" spans="1:11" ht="21" customHeight="1" thickTop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2" t="s">
        <v>6</v>
      </c>
      <c r="H4" s="73" t="s">
        <v>7</v>
      </c>
      <c r="I4" s="63" t="s">
        <v>8</v>
      </c>
      <c r="J4" s="10" t="s">
        <v>9</v>
      </c>
      <c r="K4" s="7" t="s">
        <v>11</v>
      </c>
    </row>
    <row r="5" spans="1:11" ht="21" customHeight="1">
      <c r="A5" s="3"/>
      <c r="B5" s="4"/>
      <c r="C5" s="4"/>
      <c r="D5" s="4"/>
      <c r="E5" s="4"/>
      <c r="F5" s="4"/>
      <c r="G5" s="74">
        <f>SUM(G6:G65)</f>
        <v>18687.745500000001</v>
      </c>
      <c r="H5" s="75">
        <f>SUM(H6:H65)</f>
        <v>17967.745500000001</v>
      </c>
      <c r="I5" s="64">
        <f>SUM(I6:I65)</f>
        <v>719.99999999999989</v>
      </c>
      <c r="J5" s="11"/>
      <c r="K5" s="6"/>
    </row>
    <row r="6" spans="1:11" ht="21" customHeight="1">
      <c r="A6" s="58">
        <v>1</v>
      </c>
      <c r="B6" s="58" t="s">
        <v>13</v>
      </c>
      <c r="C6" s="66" t="s">
        <v>19</v>
      </c>
      <c r="D6" s="66" t="s">
        <v>47</v>
      </c>
      <c r="E6" s="66" t="s">
        <v>63</v>
      </c>
      <c r="F6" s="66" t="s">
        <v>22</v>
      </c>
      <c r="G6" s="76">
        <v>187.68549999999999</v>
      </c>
      <c r="H6" s="80">
        <f>G6-I6</f>
        <v>182.68549999999999</v>
      </c>
      <c r="I6" s="86">
        <v>5</v>
      </c>
      <c r="J6" s="60" t="s">
        <v>150</v>
      </c>
      <c r="K6" s="59" t="s">
        <v>148</v>
      </c>
    </row>
    <row r="7" spans="1:11" ht="21" customHeight="1">
      <c r="A7" s="58">
        <v>2</v>
      </c>
      <c r="B7" s="58" t="s">
        <v>13</v>
      </c>
      <c r="C7" s="66" t="s">
        <v>19</v>
      </c>
      <c r="D7" s="66" t="s">
        <v>62</v>
      </c>
      <c r="E7" s="66" t="s">
        <v>61</v>
      </c>
      <c r="F7" s="66" t="s">
        <v>22</v>
      </c>
      <c r="G7" s="76">
        <v>214.5316</v>
      </c>
      <c r="H7" s="80">
        <f t="shared" ref="H7:H9" si="0">G7-I7</f>
        <v>170.0316</v>
      </c>
      <c r="I7" s="86">
        <v>44.5</v>
      </c>
      <c r="J7" s="60" t="s">
        <v>150</v>
      </c>
      <c r="K7" s="59" t="s">
        <v>148</v>
      </c>
    </row>
    <row r="8" spans="1:11" ht="21" customHeight="1">
      <c r="A8" s="58">
        <v>3</v>
      </c>
      <c r="B8" s="58" t="s">
        <v>13</v>
      </c>
      <c r="C8" s="66" t="s">
        <v>19</v>
      </c>
      <c r="D8" s="66" t="s">
        <v>18</v>
      </c>
      <c r="E8" s="66" t="s">
        <v>17</v>
      </c>
      <c r="F8" s="66" t="s">
        <v>15</v>
      </c>
      <c r="G8" s="76">
        <v>168.5881</v>
      </c>
      <c r="H8" s="80">
        <f t="shared" si="0"/>
        <v>163.0881</v>
      </c>
      <c r="I8" s="86">
        <v>5.5</v>
      </c>
      <c r="J8" s="60" t="s">
        <v>150</v>
      </c>
      <c r="K8" s="59" t="s">
        <v>148</v>
      </c>
    </row>
    <row r="9" spans="1:11" ht="21" customHeight="1">
      <c r="A9" s="58">
        <v>4</v>
      </c>
      <c r="B9" s="58" t="s">
        <v>13</v>
      </c>
      <c r="C9" s="66" t="s">
        <v>19</v>
      </c>
      <c r="D9" s="66" t="s">
        <v>18</v>
      </c>
      <c r="E9" s="66" t="s">
        <v>17</v>
      </c>
      <c r="F9" s="66" t="s">
        <v>16</v>
      </c>
      <c r="G9" s="76">
        <v>650.07740000000001</v>
      </c>
      <c r="H9" s="80">
        <f t="shared" si="0"/>
        <v>625.07740000000001</v>
      </c>
      <c r="I9" s="86">
        <v>25</v>
      </c>
      <c r="J9" s="60" t="s">
        <v>149</v>
      </c>
      <c r="K9" s="59" t="s">
        <v>148</v>
      </c>
    </row>
    <row r="10" spans="1:11" ht="21" customHeight="1">
      <c r="A10" s="58">
        <v>5</v>
      </c>
      <c r="B10" s="58" t="s">
        <v>13</v>
      </c>
      <c r="C10" s="58" t="s">
        <v>19</v>
      </c>
      <c r="D10" s="58" t="s">
        <v>20</v>
      </c>
      <c r="E10" s="58" t="s">
        <v>21</v>
      </c>
      <c r="F10" s="58" t="s">
        <v>137</v>
      </c>
      <c r="G10" s="68">
        <v>8.4215</v>
      </c>
      <c r="H10" s="81">
        <f>G10-I10</f>
        <v>2.4215</v>
      </c>
      <c r="I10" s="87">
        <v>6</v>
      </c>
      <c r="J10" s="60" t="s">
        <v>150</v>
      </c>
      <c r="K10" s="59" t="s">
        <v>147</v>
      </c>
    </row>
    <row r="11" spans="1:11" ht="21" customHeight="1">
      <c r="A11" s="58">
        <v>6</v>
      </c>
      <c r="B11" s="58" t="s">
        <v>13</v>
      </c>
      <c r="C11" s="58" t="s">
        <v>19</v>
      </c>
      <c r="D11" s="58" t="s">
        <v>20</v>
      </c>
      <c r="E11" s="58" t="s">
        <v>21</v>
      </c>
      <c r="F11" s="58" t="s">
        <v>22</v>
      </c>
      <c r="G11" s="68">
        <v>1193.2734</v>
      </c>
      <c r="H11" s="81">
        <f t="shared" ref="H11:H23" si="1">G11-I11</f>
        <v>1185.2734</v>
      </c>
      <c r="I11" s="87">
        <v>8</v>
      </c>
      <c r="J11" s="60" t="s">
        <v>150</v>
      </c>
      <c r="K11" s="59" t="s">
        <v>147</v>
      </c>
    </row>
    <row r="12" spans="1:11" ht="21" customHeight="1">
      <c r="A12" s="58">
        <v>7</v>
      </c>
      <c r="B12" s="58" t="s">
        <v>13</v>
      </c>
      <c r="C12" s="58" t="s">
        <v>19</v>
      </c>
      <c r="D12" s="58" t="s">
        <v>20</v>
      </c>
      <c r="E12" s="58" t="s">
        <v>21</v>
      </c>
      <c r="F12" s="58" t="s">
        <v>138</v>
      </c>
      <c r="G12" s="68">
        <v>1193.2734</v>
      </c>
      <c r="H12" s="81">
        <f t="shared" si="1"/>
        <v>1185.2734</v>
      </c>
      <c r="I12" s="87">
        <v>8</v>
      </c>
      <c r="J12" s="60" t="s">
        <v>150</v>
      </c>
      <c r="K12" s="59" t="s">
        <v>147</v>
      </c>
    </row>
    <row r="13" spans="1:11" ht="21" customHeight="1">
      <c r="A13" s="58">
        <v>8</v>
      </c>
      <c r="B13" s="58" t="s">
        <v>13</v>
      </c>
      <c r="C13" s="58" t="s">
        <v>19</v>
      </c>
      <c r="D13" s="58" t="s">
        <v>20</v>
      </c>
      <c r="E13" s="58" t="s">
        <v>24</v>
      </c>
      <c r="F13" s="58" t="s">
        <v>139</v>
      </c>
      <c r="G13" s="68">
        <v>11.2538</v>
      </c>
      <c r="H13" s="81">
        <f t="shared" si="1"/>
        <v>7.2538</v>
      </c>
      <c r="I13" s="87">
        <v>4</v>
      </c>
      <c r="J13" s="60" t="s">
        <v>150</v>
      </c>
      <c r="K13" s="59" t="s">
        <v>147</v>
      </c>
    </row>
    <row r="14" spans="1:11" ht="21" customHeight="1">
      <c r="A14" s="58">
        <v>9</v>
      </c>
      <c r="B14" s="58" t="s">
        <v>13</v>
      </c>
      <c r="C14" s="58" t="s">
        <v>19</v>
      </c>
      <c r="D14" s="58" t="s">
        <v>20</v>
      </c>
      <c r="E14" s="58" t="s">
        <v>24</v>
      </c>
      <c r="F14" s="58" t="s">
        <v>140</v>
      </c>
      <c r="G14" s="68">
        <v>4.6106999999999996</v>
      </c>
      <c r="H14" s="81">
        <f t="shared" si="1"/>
        <v>1.6106999999999996</v>
      </c>
      <c r="I14" s="87">
        <v>3</v>
      </c>
      <c r="J14" s="60" t="s">
        <v>150</v>
      </c>
      <c r="K14" s="59" t="s">
        <v>147</v>
      </c>
    </row>
    <row r="15" spans="1:11" ht="21" customHeight="1">
      <c r="A15" s="58">
        <v>10</v>
      </c>
      <c r="B15" s="58" t="s">
        <v>13</v>
      </c>
      <c r="C15" s="58" t="s">
        <v>19</v>
      </c>
      <c r="D15" s="58" t="s">
        <v>20</v>
      </c>
      <c r="E15" s="58" t="s">
        <v>24</v>
      </c>
      <c r="F15" s="58" t="s">
        <v>141</v>
      </c>
      <c r="G15" s="68">
        <v>9.3521000000000001</v>
      </c>
      <c r="H15" s="81">
        <f t="shared" si="1"/>
        <v>1.3521000000000001</v>
      </c>
      <c r="I15" s="87">
        <v>8</v>
      </c>
      <c r="J15" s="60" t="s">
        <v>150</v>
      </c>
      <c r="K15" s="59" t="s">
        <v>147</v>
      </c>
    </row>
    <row r="16" spans="1:11" ht="21" customHeight="1">
      <c r="A16" s="58">
        <v>11</v>
      </c>
      <c r="B16" s="58" t="s">
        <v>13</v>
      </c>
      <c r="C16" s="58" t="s">
        <v>19</v>
      </c>
      <c r="D16" s="58" t="s">
        <v>20</v>
      </c>
      <c r="E16" s="58" t="s">
        <v>24</v>
      </c>
      <c r="F16" s="58" t="s">
        <v>142</v>
      </c>
      <c r="G16" s="68">
        <v>10.684699999999999</v>
      </c>
      <c r="H16" s="81">
        <f t="shared" si="1"/>
        <v>4.6846999999999994</v>
      </c>
      <c r="I16" s="87">
        <v>6</v>
      </c>
      <c r="J16" s="60" t="s">
        <v>150</v>
      </c>
      <c r="K16" s="59" t="s">
        <v>147</v>
      </c>
    </row>
    <row r="17" spans="1:11" ht="21" customHeight="1">
      <c r="A17" s="58">
        <v>12</v>
      </c>
      <c r="B17" s="58" t="s">
        <v>13</v>
      </c>
      <c r="C17" s="58" t="s">
        <v>19</v>
      </c>
      <c r="D17" s="58" t="s">
        <v>20</v>
      </c>
      <c r="E17" s="58" t="s">
        <v>24</v>
      </c>
      <c r="F17" s="58" t="s">
        <v>143</v>
      </c>
      <c r="G17" s="68">
        <v>21.213200000000001</v>
      </c>
      <c r="H17" s="81">
        <f t="shared" si="1"/>
        <v>5.2132000000000005</v>
      </c>
      <c r="I17" s="87">
        <v>16</v>
      </c>
      <c r="J17" s="60" t="s">
        <v>150</v>
      </c>
      <c r="K17" s="59" t="s">
        <v>147</v>
      </c>
    </row>
    <row r="18" spans="1:11" ht="21" customHeight="1">
      <c r="A18" s="58">
        <v>13</v>
      </c>
      <c r="B18" s="58" t="s">
        <v>13</v>
      </c>
      <c r="C18" s="58" t="s">
        <v>19</v>
      </c>
      <c r="D18" s="58" t="s">
        <v>20</v>
      </c>
      <c r="E18" s="58" t="s">
        <v>24</v>
      </c>
      <c r="F18" s="58" t="s">
        <v>144</v>
      </c>
      <c r="G18" s="68">
        <v>11.1074</v>
      </c>
      <c r="H18" s="81">
        <f t="shared" si="1"/>
        <v>9.1074000000000002</v>
      </c>
      <c r="I18" s="87">
        <v>2</v>
      </c>
      <c r="J18" s="60" t="s">
        <v>150</v>
      </c>
      <c r="K18" s="59" t="s">
        <v>147</v>
      </c>
    </row>
    <row r="19" spans="1:11" ht="21" customHeight="1">
      <c r="A19" s="58">
        <v>14</v>
      </c>
      <c r="B19" s="58" t="s">
        <v>13</v>
      </c>
      <c r="C19" s="58" t="s">
        <v>19</v>
      </c>
      <c r="D19" s="58" t="s">
        <v>20</v>
      </c>
      <c r="E19" s="58" t="s">
        <v>24</v>
      </c>
      <c r="F19" s="58" t="s">
        <v>25</v>
      </c>
      <c r="G19" s="68">
        <v>3349.7685000000001</v>
      </c>
      <c r="H19" s="81">
        <f t="shared" si="1"/>
        <v>3321.7685000000001</v>
      </c>
      <c r="I19" s="87">
        <v>28</v>
      </c>
      <c r="J19" s="60" t="s">
        <v>150</v>
      </c>
      <c r="K19" s="59" t="s">
        <v>147</v>
      </c>
    </row>
    <row r="20" spans="1:11" ht="21" customHeight="1">
      <c r="A20" s="58">
        <v>15</v>
      </c>
      <c r="B20" s="58" t="s">
        <v>13</v>
      </c>
      <c r="C20" s="58" t="s">
        <v>19</v>
      </c>
      <c r="D20" s="58" t="s">
        <v>20</v>
      </c>
      <c r="E20" s="58" t="s">
        <v>24</v>
      </c>
      <c r="F20" s="58" t="s">
        <v>145</v>
      </c>
      <c r="G20" s="68">
        <v>11.2165</v>
      </c>
      <c r="H20" s="81">
        <f t="shared" si="1"/>
        <v>4.2164999999999999</v>
      </c>
      <c r="I20" s="87">
        <v>7</v>
      </c>
      <c r="J20" s="60" t="s">
        <v>150</v>
      </c>
      <c r="K20" s="59" t="s">
        <v>147</v>
      </c>
    </row>
    <row r="21" spans="1:11" ht="21" customHeight="1">
      <c r="A21" s="58">
        <v>16</v>
      </c>
      <c r="B21" s="58" t="s">
        <v>13</v>
      </c>
      <c r="C21" s="58" t="s">
        <v>19</v>
      </c>
      <c r="D21" s="58" t="s">
        <v>20</v>
      </c>
      <c r="E21" s="58" t="s">
        <v>24</v>
      </c>
      <c r="F21" s="58" t="s">
        <v>146</v>
      </c>
      <c r="G21" s="68">
        <v>24.416499999999999</v>
      </c>
      <c r="H21" s="81">
        <f t="shared" si="1"/>
        <v>13.416499999999999</v>
      </c>
      <c r="I21" s="87">
        <v>11</v>
      </c>
      <c r="J21" s="60" t="s">
        <v>150</v>
      </c>
      <c r="K21" s="59" t="s">
        <v>147</v>
      </c>
    </row>
    <row r="22" spans="1:11" ht="21" customHeight="1">
      <c r="A22" s="58">
        <v>17</v>
      </c>
      <c r="B22" s="58" t="s">
        <v>13</v>
      </c>
      <c r="C22" s="58" t="s">
        <v>19</v>
      </c>
      <c r="D22" s="58" t="s">
        <v>20</v>
      </c>
      <c r="E22" s="58" t="s">
        <v>24</v>
      </c>
      <c r="F22" s="58" t="s">
        <v>30</v>
      </c>
      <c r="G22" s="68">
        <v>18.4008</v>
      </c>
      <c r="H22" s="81">
        <f t="shared" si="1"/>
        <v>10.4008</v>
      </c>
      <c r="I22" s="87">
        <v>8</v>
      </c>
      <c r="J22" s="60" t="s">
        <v>150</v>
      </c>
      <c r="K22" s="59" t="s">
        <v>147</v>
      </c>
    </row>
    <row r="23" spans="1:11" ht="21" customHeight="1">
      <c r="A23" s="58">
        <v>18</v>
      </c>
      <c r="B23" s="58" t="s">
        <v>13</v>
      </c>
      <c r="C23" s="58" t="s">
        <v>19</v>
      </c>
      <c r="D23" s="58" t="s">
        <v>20</v>
      </c>
      <c r="E23" s="58" t="s">
        <v>24</v>
      </c>
      <c r="F23" s="58" t="s">
        <v>29</v>
      </c>
      <c r="G23" s="68">
        <v>1398.5691999999999</v>
      </c>
      <c r="H23" s="81">
        <f t="shared" si="1"/>
        <v>1373.5691999999999</v>
      </c>
      <c r="I23" s="87">
        <v>25</v>
      </c>
      <c r="J23" s="60" t="s">
        <v>150</v>
      </c>
      <c r="K23" s="59" t="s">
        <v>147</v>
      </c>
    </row>
    <row r="24" spans="1:11" ht="21" customHeight="1">
      <c r="A24" s="58">
        <v>19</v>
      </c>
      <c r="B24" s="58" t="s">
        <v>13</v>
      </c>
      <c r="C24" s="58" t="s">
        <v>198</v>
      </c>
      <c r="D24" s="58" t="s">
        <v>199</v>
      </c>
      <c r="E24" s="58" t="s">
        <v>195</v>
      </c>
      <c r="F24" s="58" t="s">
        <v>196</v>
      </c>
      <c r="G24" s="94">
        <v>252.01009999999999</v>
      </c>
      <c r="H24" s="95">
        <f>G24-I24</f>
        <v>213.01009999999999</v>
      </c>
      <c r="I24" s="96">
        <v>39</v>
      </c>
      <c r="J24" s="60" t="s">
        <v>150</v>
      </c>
      <c r="K24" s="59" t="s">
        <v>147</v>
      </c>
    </row>
    <row r="25" spans="1:11" ht="21" customHeight="1">
      <c r="A25" s="58">
        <v>20</v>
      </c>
      <c r="B25" s="58" t="s">
        <v>13</v>
      </c>
      <c r="C25" s="58" t="s">
        <v>198</v>
      </c>
      <c r="D25" s="58" t="s">
        <v>199</v>
      </c>
      <c r="E25" s="58" t="s">
        <v>195</v>
      </c>
      <c r="F25" s="58" t="s">
        <v>197</v>
      </c>
      <c r="G25" s="94">
        <v>3349.7685000000001</v>
      </c>
      <c r="H25" s="95">
        <f>G25-I25</f>
        <v>3343.7685000000001</v>
      </c>
      <c r="I25" s="96">
        <v>6</v>
      </c>
      <c r="J25" s="60" t="s">
        <v>150</v>
      </c>
      <c r="K25" s="59" t="s">
        <v>147</v>
      </c>
    </row>
    <row r="26" spans="1:11" ht="21" customHeight="1">
      <c r="A26" s="58">
        <v>21</v>
      </c>
      <c r="B26" s="58" t="s">
        <v>13</v>
      </c>
      <c r="C26" s="58" t="s">
        <v>19</v>
      </c>
      <c r="D26" s="58" t="s">
        <v>20</v>
      </c>
      <c r="E26" s="58" t="s">
        <v>32</v>
      </c>
      <c r="F26" s="58" t="s">
        <v>38</v>
      </c>
      <c r="G26" s="67">
        <v>87.358000000000004</v>
      </c>
      <c r="H26" s="82">
        <f>G26-I26</f>
        <v>74.158000000000001</v>
      </c>
      <c r="I26" s="88">
        <v>13.2</v>
      </c>
      <c r="J26" s="60" t="s">
        <v>150</v>
      </c>
      <c r="K26" s="59" t="s">
        <v>157</v>
      </c>
    </row>
    <row r="27" spans="1:11" ht="21" customHeight="1">
      <c r="A27" s="58">
        <v>22</v>
      </c>
      <c r="B27" s="58" t="s">
        <v>13</v>
      </c>
      <c r="C27" s="58" t="s">
        <v>19</v>
      </c>
      <c r="D27" s="58" t="s">
        <v>20</v>
      </c>
      <c r="E27" s="58" t="s">
        <v>32</v>
      </c>
      <c r="F27" s="58" t="s">
        <v>36</v>
      </c>
      <c r="G27" s="67">
        <v>1988.2837999999999</v>
      </c>
      <c r="H27" s="82">
        <f t="shared" ref="H27:H37" si="2">G27-I27</f>
        <v>1968.6838</v>
      </c>
      <c r="I27" s="88">
        <v>19.600000000000001</v>
      </c>
      <c r="J27" s="60" t="s">
        <v>150</v>
      </c>
      <c r="K27" s="59" t="s">
        <v>157</v>
      </c>
    </row>
    <row r="28" spans="1:11" ht="21" customHeight="1">
      <c r="A28" s="58">
        <v>23</v>
      </c>
      <c r="B28" s="58" t="s">
        <v>13</v>
      </c>
      <c r="C28" s="58" t="s">
        <v>19</v>
      </c>
      <c r="D28" s="58" t="s">
        <v>20</v>
      </c>
      <c r="E28" s="58" t="s">
        <v>32</v>
      </c>
      <c r="F28" s="58" t="s">
        <v>152</v>
      </c>
      <c r="G28" s="67">
        <v>14.4298</v>
      </c>
      <c r="H28" s="82">
        <f t="shared" si="2"/>
        <v>10.129799999999999</v>
      </c>
      <c r="I28" s="88">
        <v>4.3</v>
      </c>
      <c r="J28" s="60" t="s">
        <v>150</v>
      </c>
      <c r="K28" s="59" t="s">
        <v>157</v>
      </c>
    </row>
    <row r="29" spans="1:11" ht="21" customHeight="1">
      <c r="A29" s="58">
        <v>24</v>
      </c>
      <c r="B29" s="58" t="s">
        <v>13</v>
      </c>
      <c r="C29" s="58" t="s">
        <v>19</v>
      </c>
      <c r="D29" s="58" t="s">
        <v>20</v>
      </c>
      <c r="E29" s="58" t="s">
        <v>32</v>
      </c>
      <c r="F29" s="58" t="s">
        <v>153</v>
      </c>
      <c r="G29" s="67">
        <v>7.4478999999999997</v>
      </c>
      <c r="H29" s="82">
        <f t="shared" si="2"/>
        <v>4.3478999999999992</v>
      </c>
      <c r="I29" s="88">
        <v>3.1</v>
      </c>
      <c r="J29" s="60" t="s">
        <v>150</v>
      </c>
      <c r="K29" s="59" t="s">
        <v>157</v>
      </c>
    </row>
    <row r="30" spans="1:11" ht="21" customHeight="1">
      <c r="A30" s="58">
        <v>25</v>
      </c>
      <c r="B30" s="58" t="s">
        <v>13</v>
      </c>
      <c r="C30" s="58" t="s">
        <v>19</v>
      </c>
      <c r="D30" s="58" t="s">
        <v>20</v>
      </c>
      <c r="E30" s="58" t="s">
        <v>32</v>
      </c>
      <c r="F30" s="58" t="s">
        <v>154</v>
      </c>
      <c r="G30" s="67">
        <v>88.760300000000001</v>
      </c>
      <c r="H30" s="82">
        <f t="shared" si="2"/>
        <v>72.660300000000007</v>
      </c>
      <c r="I30" s="88">
        <v>16.100000000000001</v>
      </c>
      <c r="J30" s="60" t="s">
        <v>150</v>
      </c>
      <c r="K30" s="59" t="s">
        <v>157</v>
      </c>
    </row>
    <row r="31" spans="1:11" ht="21" customHeight="1">
      <c r="A31" s="58">
        <v>26</v>
      </c>
      <c r="B31" s="58" t="s">
        <v>13</v>
      </c>
      <c r="C31" s="58" t="s">
        <v>19</v>
      </c>
      <c r="D31" s="58" t="s">
        <v>20</v>
      </c>
      <c r="E31" s="58" t="s">
        <v>32</v>
      </c>
      <c r="F31" s="58" t="s">
        <v>155</v>
      </c>
      <c r="G31" s="67">
        <v>12.1091</v>
      </c>
      <c r="H31" s="82">
        <f t="shared" si="2"/>
        <v>3.309099999999999</v>
      </c>
      <c r="I31" s="88">
        <v>8.8000000000000007</v>
      </c>
      <c r="J31" s="60" t="s">
        <v>150</v>
      </c>
      <c r="K31" s="59" t="s">
        <v>157</v>
      </c>
    </row>
    <row r="32" spans="1:11" ht="21" customHeight="1">
      <c r="A32" s="58">
        <v>27</v>
      </c>
      <c r="B32" s="58" t="s">
        <v>13</v>
      </c>
      <c r="C32" s="58" t="s">
        <v>19</v>
      </c>
      <c r="D32" s="58" t="s">
        <v>20</v>
      </c>
      <c r="E32" s="58" t="s">
        <v>32</v>
      </c>
      <c r="F32" s="58" t="s">
        <v>156</v>
      </c>
      <c r="G32" s="67">
        <v>6.476</v>
      </c>
      <c r="H32" s="82">
        <f t="shared" si="2"/>
        <v>1.5759999999999996</v>
      </c>
      <c r="I32" s="88">
        <v>4.9000000000000004</v>
      </c>
      <c r="J32" s="60" t="s">
        <v>150</v>
      </c>
      <c r="K32" s="59" t="s">
        <v>157</v>
      </c>
    </row>
    <row r="33" spans="1:11" ht="21" customHeight="1">
      <c r="A33" s="58">
        <v>28</v>
      </c>
      <c r="B33" s="58" t="s">
        <v>13</v>
      </c>
      <c r="C33" s="58" t="s">
        <v>19</v>
      </c>
      <c r="D33" s="58" t="s">
        <v>20</v>
      </c>
      <c r="E33" s="58" t="s">
        <v>32</v>
      </c>
      <c r="F33" s="58" t="s">
        <v>36</v>
      </c>
      <c r="G33" s="67">
        <v>1988.2837999999999</v>
      </c>
      <c r="H33" s="82">
        <f t="shared" si="2"/>
        <v>1961.2837999999999</v>
      </c>
      <c r="I33" s="88">
        <v>27</v>
      </c>
      <c r="J33" s="60" t="s">
        <v>150</v>
      </c>
      <c r="K33" s="59" t="s">
        <v>161</v>
      </c>
    </row>
    <row r="34" spans="1:11" ht="21" customHeight="1">
      <c r="A34" s="58">
        <v>29</v>
      </c>
      <c r="B34" s="58" t="s">
        <v>13</v>
      </c>
      <c r="C34" s="58" t="s">
        <v>19</v>
      </c>
      <c r="D34" s="58" t="s">
        <v>20</v>
      </c>
      <c r="E34" s="58" t="s">
        <v>32</v>
      </c>
      <c r="F34" s="58" t="s">
        <v>158</v>
      </c>
      <c r="G34" s="67">
        <v>2.6777000000000002</v>
      </c>
      <c r="H34" s="82">
        <f t="shared" si="2"/>
        <v>0.67770000000000019</v>
      </c>
      <c r="I34" s="88">
        <v>2</v>
      </c>
      <c r="J34" s="60" t="s">
        <v>150</v>
      </c>
      <c r="K34" s="59" t="s">
        <v>161</v>
      </c>
    </row>
    <row r="35" spans="1:11" ht="21" customHeight="1">
      <c r="A35" s="58">
        <v>30</v>
      </c>
      <c r="B35" s="58" t="s">
        <v>13</v>
      </c>
      <c r="C35" s="58" t="s">
        <v>19</v>
      </c>
      <c r="D35" s="58" t="s">
        <v>20</v>
      </c>
      <c r="E35" s="58" t="s">
        <v>32</v>
      </c>
      <c r="F35" s="58" t="s">
        <v>159</v>
      </c>
      <c r="G35" s="67">
        <v>18.0198</v>
      </c>
      <c r="H35" s="82">
        <f t="shared" si="2"/>
        <v>7.0198</v>
      </c>
      <c r="I35" s="88">
        <v>11</v>
      </c>
      <c r="J35" s="60" t="s">
        <v>150</v>
      </c>
      <c r="K35" s="59" t="s">
        <v>161</v>
      </c>
    </row>
    <row r="36" spans="1:11" ht="21" customHeight="1">
      <c r="A36" s="58">
        <v>31</v>
      </c>
      <c r="B36" s="58" t="s">
        <v>13</v>
      </c>
      <c r="C36" s="58" t="s">
        <v>19</v>
      </c>
      <c r="D36" s="58" t="s">
        <v>20</v>
      </c>
      <c r="E36" s="58" t="s">
        <v>32</v>
      </c>
      <c r="F36" s="58" t="s">
        <v>160</v>
      </c>
      <c r="G36" s="67">
        <v>32.630400000000002</v>
      </c>
      <c r="H36" s="82">
        <f t="shared" si="2"/>
        <v>12.630400000000002</v>
      </c>
      <c r="I36" s="88">
        <v>20</v>
      </c>
      <c r="J36" s="60" t="s">
        <v>150</v>
      </c>
      <c r="K36" s="59" t="s">
        <v>161</v>
      </c>
    </row>
    <row r="37" spans="1:11" ht="21" customHeight="1">
      <c r="A37" s="58">
        <v>32</v>
      </c>
      <c r="B37" s="58" t="s">
        <v>13</v>
      </c>
      <c r="C37" s="58" t="s">
        <v>19</v>
      </c>
      <c r="D37" s="58" t="s">
        <v>20</v>
      </c>
      <c r="E37" s="58" t="s">
        <v>32</v>
      </c>
      <c r="F37" s="58" t="s">
        <v>33</v>
      </c>
      <c r="G37" s="67">
        <v>123.9486</v>
      </c>
      <c r="H37" s="82">
        <f t="shared" si="2"/>
        <v>118.9486</v>
      </c>
      <c r="I37" s="88">
        <v>5</v>
      </c>
      <c r="J37" s="60" t="s">
        <v>150</v>
      </c>
      <c r="K37" s="59" t="s">
        <v>161</v>
      </c>
    </row>
    <row r="38" spans="1:11" ht="21" customHeight="1">
      <c r="A38" s="58">
        <v>33</v>
      </c>
      <c r="B38" s="58" t="s">
        <v>13</v>
      </c>
      <c r="C38" s="58" t="s">
        <v>23</v>
      </c>
      <c r="D38" s="58" t="s">
        <v>20</v>
      </c>
      <c r="E38" s="58" t="s">
        <v>39</v>
      </c>
      <c r="F38" s="58" t="s">
        <v>25</v>
      </c>
      <c r="G38" s="68">
        <v>422.27109999999999</v>
      </c>
      <c r="H38" s="82">
        <f t="shared" ref="H38:H61" si="3">G38-I38</f>
        <v>387.27109999999999</v>
      </c>
      <c r="I38" s="89">
        <v>35</v>
      </c>
      <c r="J38" s="60" t="s">
        <v>150</v>
      </c>
      <c r="K38" s="59" t="s">
        <v>151</v>
      </c>
    </row>
    <row r="39" spans="1:11" s="35" customFormat="1" ht="21" customHeight="1">
      <c r="A39" s="58">
        <v>34</v>
      </c>
      <c r="B39" s="58" t="s">
        <v>13</v>
      </c>
      <c r="C39" s="58" t="s">
        <v>19</v>
      </c>
      <c r="D39" s="61" t="s">
        <v>169</v>
      </c>
      <c r="E39" s="61" t="s">
        <v>164</v>
      </c>
      <c r="F39" s="69" t="s">
        <v>166</v>
      </c>
      <c r="G39" s="67">
        <v>9.7199999999999995E-2</v>
      </c>
      <c r="H39" s="83">
        <f>G39-I39</f>
        <v>0</v>
      </c>
      <c r="I39" s="90">
        <v>9.7199999999999995E-2</v>
      </c>
      <c r="J39" s="60"/>
      <c r="K39" s="59" t="s">
        <v>179</v>
      </c>
    </row>
    <row r="40" spans="1:11" s="35" customFormat="1" ht="21" customHeight="1">
      <c r="A40" s="58">
        <v>35</v>
      </c>
      <c r="B40" s="58" t="s">
        <v>13</v>
      </c>
      <c r="C40" s="58" t="s">
        <v>19</v>
      </c>
      <c r="D40" s="61" t="s">
        <v>169</v>
      </c>
      <c r="E40" s="61" t="s">
        <v>164</v>
      </c>
      <c r="F40" s="69" t="s">
        <v>167</v>
      </c>
      <c r="G40" s="67">
        <v>0.41039999999999999</v>
      </c>
      <c r="H40" s="83">
        <f t="shared" ref="H40:H47" si="4">G40-I40</f>
        <v>0</v>
      </c>
      <c r="I40" s="90">
        <v>0.41039999999999999</v>
      </c>
      <c r="J40" s="60"/>
      <c r="K40" s="59" t="s">
        <v>179</v>
      </c>
    </row>
    <row r="41" spans="1:11" s="35" customFormat="1" ht="21" customHeight="1">
      <c r="A41" s="58">
        <v>36</v>
      </c>
      <c r="B41" s="58" t="s">
        <v>13</v>
      </c>
      <c r="C41" s="58" t="s">
        <v>19</v>
      </c>
      <c r="D41" s="61" t="s">
        <v>169</v>
      </c>
      <c r="E41" s="61" t="s">
        <v>164</v>
      </c>
      <c r="F41" s="69" t="s">
        <v>168</v>
      </c>
      <c r="G41" s="67">
        <v>9.7199999999999995E-2</v>
      </c>
      <c r="H41" s="83">
        <f t="shared" si="4"/>
        <v>0</v>
      </c>
      <c r="I41" s="90">
        <v>9.7199999999999995E-2</v>
      </c>
      <c r="J41" s="60"/>
      <c r="K41" s="59" t="s">
        <v>179</v>
      </c>
    </row>
    <row r="42" spans="1:11" s="35" customFormat="1" ht="21" customHeight="1">
      <c r="A42" s="58">
        <v>37</v>
      </c>
      <c r="B42" s="58" t="s">
        <v>13</v>
      </c>
      <c r="C42" s="58" t="s">
        <v>19</v>
      </c>
      <c r="D42" s="61" t="s">
        <v>169</v>
      </c>
      <c r="E42" s="61" t="s">
        <v>164</v>
      </c>
      <c r="F42" s="69" t="s">
        <v>171</v>
      </c>
      <c r="G42" s="67">
        <v>32.816499999999998</v>
      </c>
      <c r="H42" s="83">
        <f t="shared" si="4"/>
        <v>9.109099999999998</v>
      </c>
      <c r="I42" s="90">
        <v>23.7074</v>
      </c>
      <c r="J42" s="60" t="s">
        <v>177</v>
      </c>
      <c r="K42" s="59" t="s">
        <v>179</v>
      </c>
    </row>
    <row r="43" spans="1:11" s="35" customFormat="1" ht="21" customHeight="1">
      <c r="A43" s="58">
        <v>38</v>
      </c>
      <c r="B43" s="58" t="s">
        <v>13</v>
      </c>
      <c r="C43" s="58" t="s">
        <v>19</v>
      </c>
      <c r="D43" s="61" t="s">
        <v>169</v>
      </c>
      <c r="E43" s="61" t="s">
        <v>164</v>
      </c>
      <c r="F43" s="70" t="s">
        <v>172</v>
      </c>
      <c r="G43" s="67">
        <v>43.582000000000001</v>
      </c>
      <c r="H43" s="83">
        <f t="shared" si="4"/>
        <v>39.394199999999998</v>
      </c>
      <c r="I43" s="90">
        <v>4.1878000000000002</v>
      </c>
      <c r="J43" s="60" t="s">
        <v>177</v>
      </c>
      <c r="K43" s="59" t="s">
        <v>179</v>
      </c>
    </row>
    <row r="44" spans="1:11" s="35" customFormat="1" ht="21" customHeight="1">
      <c r="A44" s="58">
        <v>39</v>
      </c>
      <c r="B44" s="58" t="s">
        <v>13</v>
      </c>
      <c r="C44" s="58" t="s">
        <v>19</v>
      </c>
      <c r="D44" s="61" t="s">
        <v>170</v>
      </c>
      <c r="E44" s="61" t="s">
        <v>165</v>
      </c>
      <c r="F44" s="70" t="s">
        <v>173</v>
      </c>
      <c r="G44" s="67">
        <v>108.8925</v>
      </c>
      <c r="H44" s="83">
        <f t="shared" si="4"/>
        <v>99.392499999999998</v>
      </c>
      <c r="I44" s="90">
        <v>9.5</v>
      </c>
      <c r="J44" s="60" t="s">
        <v>178</v>
      </c>
      <c r="K44" s="59" t="s">
        <v>179</v>
      </c>
    </row>
    <row r="45" spans="1:11" s="35" customFormat="1" ht="21" customHeight="1">
      <c r="A45" s="58">
        <v>40</v>
      </c>
      <c r="B45" s="58" t="s">
        <v>13</v>
      </c>
      <c r="C45" s="58" t="s">
        <v>19</v>
      </c>
      <c r="D45" s="61" t="s">
        <v>170</v>
      </c>
      <c r="E45" s="61" t="s">
        <v>165</v>
      </c>
      <c r="F45" s="70" t="s">
        <v>174</v>
      </c>
      <c r="G45" s="67">
        <v>20.611599999999999</v>
      </c>
      <c r="H45" s="83">
        <f t="shared" si="4"/>
        <v>10.611599999999999</v>
      </c>
      <c r="I45" s="90">
        <v>10</v>
      </c>
      <c r="J45" s="60" t="s">
        <v>178</v>
      </c>
      <c r="K45" s="59" t="s">
        <v>179</v>
      </c>
    </row>
    <row r="46" spans="1:11" s="35" customFormat="1" ht="21" customHeight="1">
      <c r="A46" s="58">
        <v>41</v>
      </c>
      <c r="B46" s="58" t="s">
        <v>13</v>
      </c>
      <c r="C46" s="58" t="s">
        <v>19</v>
      </c>
      <c r="D46" s="61" t="s">
        <v>170</v>
      </c>
      <c r="E46" s="61" t="s">
        <v>165</v>
      </c>
      <c r="F46" s="70" t="s">
        <v>175</v>
      </c>
      <c r="G46" s="67">
        <v>37.219799999999999</v>
      </c>
      <c r="H46" s="83">
        <f t="shared" si="4"/>
        <v>32.219799999999999</v>
      </c>
      <c r="I46" s="90">
        <v>5</v>
      </c>
      <c r="J46" s="60" t="s">
        <v>178</v>
      </c>
      <c r="K46" s="59" t="s">
        <v>179</v>
      </c>
    </row>
    <row r="47" spans="1:11" s="35" customFormat="1" ht="21" customHeight="1">
      <c r="A47" s="58">
        <v>42</v>
      </c>
      <c r="B47" s="58" t="s">
        <v>13</v>
      </c>
      <c r="C47" s="58" t="s">
        <v>19</v>
      </c>
      <c r="D47" s="61" t="s">
        <v>170</v>
      </c>
      <c r="E47" s="61" t="s">
        <v>165</v>
      </c>
      <c r="F47" s="70" t="s">
        <v>176</v>
      </c>
      <c r="G47" s="67">
        <v>49.150399999999998</v>
      </c>
      <c r="H47" s="83">
        <f t="shared" si="4"/>
        <v>32.150399999999998</v>
      </c>
      <c r="I47" s="90">
        <v>17</v>
      </c>
      <c r="J47" s="60" t="s">
        <v>178</v>
      </c>
      <c r="K47" s="59" t="s">
        <v>179</v>
      </c>
    </row>
    <row r="48" spans="1:11" s="35" customFormat="1" ht="21" customHeight="1">
      <c r="A48" s="58">
        <v>43</v>
      </c>
      <c r="B48" s="58" t="s">
        <v>13</v>
      </c>
      <c r="C48" s="58" t="s">
        <v>19</v>
      </c>
      <c r="D48" s="61" t="s">
        <v>170</v>
      </c>
      <c r="E48" s="71" t="s">
        <v>90</v>
      </c>
      <c r="F48" s="59" t="s">
        <v>180</v>
      </c>
      <c r="G48" s="77">
        <v>72.247900000000001</v>
      </c>
      <c r="H48" s="84">
        <f>G48-I48</f>
        <v>59.247900000000001</v>
      </c>
      <c r="I48" s="87">
        <v>13</v>
      </c>
      <c r="J48" s="60" t="s">
        <v>178</v>
      </c>
      <c r="K48" s="59" t="s">
        <v>193</v>
      </c>
    </row>
    <row r="49" spans="1:11" s="35" customFormat="1" ht="21" customHeight="1">
      <c r="A49" s="58">
        <v>44</v>
      </c>
      <c r="B49" s="58" t="s">
        <v>13</v>
      </c>
      <c r="C49" s="58" t="s">
        <v>19</v>
      </c>
      <c r="D49" s="61" t="s">
        <v>170</v>
      </c>
      <c r="E49" s="71" t="s">
        <v>90</v>
      </c>
      <c r="F49" s="59" t="s">
        <v>192</v>
      </c>
      <c r="G49" s="77">
        <v>91.411600000000007</v>
      </c>
      <c r="H49" s="84">
        <f t="shared" ref="H49:H60" si="5">G49-I49</f>
        <v>40.411600000000007</v>
      </c>
      <c r="I49" s="87">
        <v>51</v>
      </c>
      <c r="J49" s="60" t="s">
        <v>178</v>
      </c>
      <c r="K49" s="59" t="s">
        <v>193</v>
      </c>
    </row>
    <row r="50" spans="1:11" s="35" customFormat="1" ht="21" customHeight="1">
      <c r="A50" s="58">
        <v>45</v>
      </c>
      <c r="B50" s="58" t="s">
        <v>13</v>
      </c>
      <c r="C50" s="58" t="s">
        <v>19</v>
      </c>
      <c r="D50" s="61" t="s">
        <v>170</v>
      </c>
      <c r="E50" s="71" t="s">
        <v>90</v>
      </c>
      <c r="F50" s="59" t="s">
        <v>185</v>
      </c>
      <c r="G50" s="77">
        <v>54.009900000000002</v>
      </c>
      <c r="H50" s="84">
        <f t="shared" si="5"/>
        <v>45.4099</v>
      </c>
      <c r="I50" s="87">
        <v>8.6</v>
      </c>
      <c r="J50" s="60" t="s">
        <v>178</v>
      </c>
      <c r="K50" s="59" t="s">
        <v>193</v>
      </c>
    </row>
    <row r="51" spans="1:11" s="35" customFormat="1" ht="21" customHeight="1">
      <c r="A51" s="58">
        <v>46</v>
      </c>
      <c r="B51" s="58" t="s">
        <v>13</v>
      </c>
      <c r="C51" s="58" t="s">
        <v>19</v>
      </c>
      <c r="D51" s="61" t="s">
        <v>170</v>
      </c>
      <c r="E51" s="71" t="s">
        <v>90</v>
      </c>
      <c r="F51" s="59" t="s">
        <v>186</v>
      </c>
      <c r="G51" s="77">
        <v>15.163600000000001</v>
      </c>
      <c r="H51" s="84">
        <f t="shared" si="5"/>
        <v>5.8635999999999999</v>
      </c>
      <c r="I51" s="87">
        <v>9.3000000000000007</v>
      </c>
      <c r="J51" s="60" t="s">
        <v>178</v>
      </c>
      <c r="K51" s="59" t="s">
        <v>193</v>
      </c>
    </row>
    <row r="52" spans="1:11" s="35" customFormat="1" ht="21" customHeight="1">
      <c r="A52" s="58">
        <v>47</v>
      </c>
      <c r="B52" s="58" t="s">
        <v>13</v>
      </c>
      <c r="C52" s="58" t="s">
        <v>19</v>
      </c>
      <c r="D52" s="61" t="s">
        <v>170</v>
      </c>
      <c r="E52" s="71" t="s">
        <v>90</v>
      </c>
      <c r="F52" s="59" t="s">
        <v>187</v>
      </c>
      <c r="G52" s="77">
        <v>7.0015999999999998</v>
      </c>
      <c r="H52" s="84">
        <f t="shared" si="5"/>
        <v>3.0015999999999998</v>
      </c>
      <c r="I52" s="87">
        <v>4</v>
      </c>
      <c r="J52" s="60" t="s">
        <v>178</v>
      </c>
      <c r="K52" s="59" t="s">
        <v>193</v>
      </c>
    </row>
    <row r="53" spans="1:11" s="35" customFormat="1" ht="21" customHeight="1">
      <c r="A53" s="58">
        <v>48</v>
      </c>
      <c r="B53" s="58" t="s">
        <v>13</v>
      </c>
      <c r="C53" s="58" t="s">
        <v>19</v>
      </c>
      <c r="D53" s="61" t="s">
        <v>170</v>
      </c>
      <c r="E53" s="71" t="s">
        <v>90</v>
      </c>
      <c r="F53" s="59" t="s">
        <v>188</v>
      </c>
      <c r="G53" s="77">
        <v>29.603300000000001</v>
      </c>
      <c r="H53" s="84">
        <f t="shared" si="5"/>
        <v>21.8033</v>
      </c>
      <c r="I53" s="87">
        <v>7.8</v>
      </c>
      <c r="J53" s="60" t="s">
        <v>178</v>
      </c>
      <c r="K53" s="59" t="s">
        <v>193</v>
      </c>
    </row>
    <row r="54" spans="1:11" s="35" customFormat="1" ht="21" customHeight="1">
      <c r="A54" s="58">
        <v>49</v>
      </c>
      <c r="B54" s="58" t="s">
        <v>13</v>
      </c>
      <c r="C54" s="58" t="s">
        <v>19</v>
      </c>
      <c r="D54" s="61" t="s">
        <v>170</v>
      </c>
      <c r="E54" s="71" t="s">
        <v>90</v>
      </c>
      <c r="F54" s="59" t="s">
        <v>191</v>
      </c>
      <c r="G54" s="77">
        <v>3.5608</v>
      </c>
      <c r="H54" s="84">
        <f t="shared" si="5"/>
        <v>0.76080000000000014</v>
      </c>
      <c r="I54" s="87">
        <v>2.8</v>
      </c>
      <c r="J54" s="60" t="s">
        <v>178</v>
      </c>
      <c r="K54" s="59" t="s">
        <v>193</v>
      </c>
    </row>
    <row r="55" spans="1:11" s="35" customFormat="1" ht="21" customHeight="1">
      <c r="A55" s="58">
        <v>50</v>
      </c>
      <c r="B55" s="58" t="s">
        <v>13</v>
      </c>
      <c r="C55" s="58" t="s">
        <v>19</v>
      </c>
      <c r="D55" s="61" t="s">
        <v>170</v>
      </c>
      <c r="E55" s="71" t="s">
        <v>90</v>
      </c>
      <c r="F55" s="59" t="s">
        <v>189</v>
      </c>
      <c r="G55" s="77">
        <v>3.2235999999999998</v>
      </c>
      <c r="H55" s="84">
        <f t="shared" si="5"/>
        <v>1.7235999999999998</v>
      </c>
      <c r="I55" s="87">
        <v>1.5</v>
      </c>
      <c r="J55" s="60" t="s">
        <v>178</v>
      </c>
      <c r="K55" s="59" t="s">
        <v>193</v>
      </c>
    </row>
    <row r="56" spans="1:11" s="35" customFormat="1" ht="21" customHeight="1">
      <c r="A56" s="58">
        <v>51</v>
      </c>
      <c r="B56" s="58" t="s">
        <v>13</v>
      </c>
      <c r="C56" s="58" t="s">
        <v>19</v>
      </c>
      <c r="D56" s="61" t="s">
        <v>170</v>
      </c>
      <c r="E56" s="71" t="s">
        <v>90</v>
      </c>
      <c r="F56" s="59" t="s">
        <v>181</v>
      </c>
      <c r="G56" s="77">
        <v>6.5454999999999997</v>
      </c>
      <c r="H56" s="84">
        <f t="shared" si="5"/>
        <v>3.5454999999999997</v>
      </c>
      <c r="I56" s="87">
        <v>3</v>
      </c>
      <c r="J56" s="60" t="s">
        <v>178</v>
      </c>
      <c r="K56" s="59" t="s">
        <v>193</v>
      </c>
    </row>
    <row r="57" spans="1:11" s="35" customFormat="1" ht="21" customHeight="1">
      <c r="A57" s="58">
        <v>52</v>
      </c>
      <c r="B57" s="58" t="s">
        <v>13</v>
      </c>
      <c r="C57" s="58" t="s">
        <v>19</v>
      </c>
      <c r="D57" s="61" t="s">
        <v>170</v>
      </c>
      <c r="E57" s="71" t="s">
        <v>90</v>
      </c>
      <c r="F57" s="59" t="s">
        <v>182</v>
      </c>
      <c r="G57" s="77">
        <v>12.7537</v>
      </c>
      <c r="H57" s="84">
        <f t="shared" si="5"/>
        <v>10.7537</v>
      </c>
      <c r="I57" s="87">
        <v>2</v>
      </c>
      <c r="J57" s="60" t="s">
        <v>178</v>
      </c>
      <c r="K57" s="59" t="s">
        <v>193</v>
      </c>
    </row>
    <row r="58" spans="1:11" s="35" customFormat="1" ht="21" customHeight="1">
      <c r="A58" s="58">
        <v>53</v>
      </c>
      <c r="B58" s="58" t="s">
        <v>13</v>
      </c>
      <c r="C58" s="58" t="s">
        <v>19</v>
      </c>
      <c r="D58" s="61" t="s">
        <v>170</v>
      </c>
      <c r="E58" s="71" t="s">
        <v>90</v>
      </c>
      <c r="F58" s="59" t="s">
        <v>183</v>
      </c>
      <c r="G58" s="77">
        <v>5.3156999999999996</v>
      </c>
      <c r="H58" s="84">
        <f t="shared" si="5"/>
        <v>1.3156999999999996</v>
      </c>
      <c r="I58" s="87">
        <v>4</v>
      </c>
      <c r="J58" s="60" t="s">
        <v>178</v>
      </c>
      <c r="K58" s="59" t="s">
        <v>193</v>
      </c>
    </row>
    <row r="59" spans="1:11" s="35" customFormat="1" ht="21" customHeight="1">
      <c r="A59" s="58">
        <v>54</v>
      </c>
      <c r="B59" s="58" t="s">
        <v>13</v>
      </c>
      <c r="C59" s="58" t="s">
        <v>19</v>
      </c>
      <c r="D59" s="61" t="s">
        <v>170</v>
      </c>
      <c r="E59" s="71" t="s">
        <v>90</v>
      </c>
      <c r="F59" s="59" t="s">
        <v>184</v>
      </c>
      <c r="G59" s="77">
        <v>35.0777</v>
      </c>
      <c r="H59" s="84">
        <f t="shared" si="5"/>
        <v>24.0777</v>
      </c>
      <c r="I59" s="87">
        <v>11</v>
      </c>
      <c r="J59" s="60" t="s">
        <v>178</v>
      </c>
      <c r="K59" s="59" t="s">
        <v>193</v>
      </c>
    </row>
    <row r="60" spans="1:11" s="35" customFormat="1" ht="21" customHeight="1">
      <c r="A60" s="58">
        <v>55</v>
      </c>
      <c r="B60" s="58" t="s">
        <v>13</v>
      </c>
      <c r="C60" s="58" t="s">
        <v>19</v>
      </c>
      <c r="D60" s="61" t="s">
        <v>170</v>
      </c>
      <c r="E60" s="71" t="s">
        <v>90</v>
      </c>
      <c r="F60" s="59" t="s">
        <v>190</v>
      </c>
      <c r="G60" s="77">
        <v>167.4248</v>
      </c>
      <c r="H60" s="84">
        <f t="shared" si="5"/>
        <v>155.4248</v>
      </c>
      <c r="I60" s="87">
        <v>12</v>
      </c>
      <c r="J60" s="60" t="s">
        <v>178</v>
      </c>
      <c r="K60" s="59" t="s">
        <v>193</v>
      </c>
    </row>
    <row r="61" spans="1:11" s="35" customFormat="1" ht="21" customHeight="1">
      <c r="A61" s="58">
        <v>56</v>
      </c>
      <c r="B61" s="58" t="s">
        <v>13</v>
      </c>
      <c r="C61" s="58" t="s">
        <v>19</v>
      </c>
      <c r="D61" s="58" t="s">
        <v>42</v>
      </c>
      <c r="E61" s="58" t="s">
        <v>53</v>
      </c>
      <c r="F61" s="58" t="s">
        <v>55</v>
      </c>
      <c r="G61" s="68">
        <v>421.25850000000003</v>
      </c>
      <c r="H61" s="82">
        <f t="shared" si="3"/>
        <v>366.25850000000003</v>
      </c>
      <c r="I61" s="89">
        <v>55</v>
      </c>
      <c r="J61" s="60" t="s">
        <v>82</v>
      </c>
      <c r="K61" s="59" t="s">
        <v>53</v>
      </c>
    </row>
    <row r="62" spans="1:11" ht="21" customHeight="1">
      <c r="A62" s="58">
        <v>57</v>
      </c>
      <c r="B62" s="58" t="s">
        <v>13</v>
      </c>
      <c r="C62" s="58" t="s">
        <v>67</v>
      </c>
      <c r="D62" s="58" t="s">
        <v>64</v>
      </c>
      <c r="E62" s="58" t="s">
        <v>72</v>
      </c>
      <c r="F62" s="58" t="s">
        <v>162</v>
      </c>
      <c r="G62" s="78">
        <v>13.985300000000001</v>
      </c>
      <c r="H62" s="85">
        <f>G62-I62</f>
        <v>0.48530000000000051</v>
      </c>
      <c r="I62" s="87">
        <v>13.5</v>
      </c>
      <c r="J62" s="60" t="s">
        <v>163</v>
      </c>
      <c r="K62" s="59" t="s">
        <v>194</v>
      </c>
    </row>
    <row r="63" spans="1:11" ht="21" customHeight="1">
      <c r="A63" s="58">
        <v>58</v>
      </c>
      <c r="B63" s="58" t="s">
        <v>13</v>
      </c>
      <c r="C63" s="58" t="s">
        <v>67</v>
      </c>
      <c r="D63" s="58" t="s">
        <v>64</v>
      </c>
      <c r="E63" s="58" t="s">
        <v>72</v>
      </c>
      <c r="F63" s="58" t="s">
        <v>76</v>
      </c>
      <c r="G63" s="78">
        <v>556.22479999999996</v>
      </c>
      <c r="H63" s="85">
        <f t="shared" ref="H63:H65" si="6">G63-I63</f>
        <v>547.22479999999996</v>
      </c>
      <c r="I63" s="87">
        <v>9</v>
      </c>
      <c r="J63" s="60" t="s">
        <v>163</v>
      </c>
      <c r="K63" s="59" t="s">
        <v>194</v>
      </c>
    </row>
    <row r="64" spans="1:11" ht="21" customHeight="1">
      <c r="A64" s="58">
        <v>59</v>
      </c>
      <c r="B64" s="58" t="s">
        <v>13</v>
      </c>
      <c r="C64" s="58" t="s">
        <v>67</v>
      </c>
      <c r="D64" s="58" t="s">
        <v>64</v>
      </c>
      <c r="E64" s="58" t="s">
        <v>72</v>
      </c>
      <c r="F64" s="58" t="s">
        <v>75</v>
      </c>
      <c r="G64" s="78">
        <v>5.9603000000000002</v>
      </c>
      <c r="H64" s="85">
        <f t="shared" si="6"/>
        <v>4.9603000000000002</v>
      </c>
      <c r="I64" s="87">
        <v>1</v>
      </c>
      <c r="J64" s="60" t="s">
        <v>163</v>
      </c>
      <c r="K64" s="59" t="s">
        <v>194</v>
      </c>
    </row>
    <row r="65" spans="1:11" ht="21" customHeight="1">
      <c r="A65" s="58">
        <v>60</v>
      </c>
      <c r="B65" s="58" t="s">
        <v>13</v>
      </c>
      <c r="C65" s="58" t="s">
        <v>67</v>
      </c>
      <c r="D65" s="58" t="s">
        <v>64</v>
      </c>
      <c r="E65" s="58" t="s">
        <v>72</v>
      </c>
      <c r="F65" s="58" t="s">
        <v>74</v>
      </c>
      <c r="G65" s="78">
        <v>13.180099999999999</v>
      </c>
      <c r="H65" s="85">
        <f t="shared" si="6"/>
        <v>6.6800999999999995</v>
      </c>
      <c r="I65" s="87">
        <v>6.5</v>
      </c>
      <c r="J65" s="60" t="s">
        <v>163</v>
      </c>
      <c r="K65" s="59" t="s">
        <v>194</v>
      </c>
    </row>
    <row r="66" spans="1:11" ht="21" customHeight="1">
      <c r="A66" s="29"/>
      <c r="B66" s="30"/>
      <c r="C66" s="29"/>
      <c r="D66" s="29"/>
      <c r="E66" s="29"/>
      <c r="F66" s="29"/>
      <c r="G66" s="65"/>
      <c r="H66" s="79"/>
      <c r="I66" s="65"/>
      <c r="J66" s="29"/>
      <c r="K66" s="33"/>
    </row>
    <row r="67" spans="1:11" ht="31.5" customHeight="1">
      <c r="A67" s="93" t="s">
        <v>83</v>
      </c>
      <c r="B67" s="93"/>
      <c r="C67" s="93"/>
      <c r="D67" s="93"/>
      <c r="E67" s="93"/>
      <c r="F67" s="93"/>
      <c r="G67" s="93"/>
      <c r="H67" s="93"/>
      <c r="I67" s="93"/>
      <c r="J67" s="93"/>
    </row>
  </sheetData>
  <autoFilter ref="A5:K67"/>
  <mergeCells count="3">
    <mergeCell ref="J3:K3"/>
    <mergeCell ref="A1:K2"/>
    <mergeCell ref="A67:J67"/>
  </mergeCells>
  <phoneticPr fontId="2" type="noConversion"/>
  <pageMargins left="0.7" right="0.7" top="0.75" bottom="0.75" header="0.3" footer="0.3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79"/>
  <sheetViews>
    <sheetView view="pageBreakPreview" zoomScaleNormal="100" zoomScaleSheetLayoutView="100" workbookViewId="0">
      <selection activeCell="O59" sqref="O59"/>
    </sheetView>
  </sheetViews>
  <sheetFormatPr defaultRowHeight="16.5"/>
  <cols>
    <col min="1" max="1" width="10.375" bestFit="1" customWidth="1"/>
    <col min="2" max="2" width="20.5" customWidth="1"/>
    <col min="4" max="4" width="12.125" bestFit="1" customWidth="1"/>
    <col min="7" max="7" width="20" bestFit="1" customWidth="1"/>
    <col min="8" max="8" width="17.5" bestFit="1" customWidth="1"/>
    <col min="9" max="9" width="16" customWidth="1"/>
    <col min="10" max="10" width="16.75" bestFit="1" customWidth="1"/>
    <col min="11" max="11" width="11.5" customWidth="1"/>
  </cols>
  <sheetData>
    <row r="1" spans="1:11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7.25" thickBot="1">
      <c r="J3" s="91" t="s">
        <v>10</v>
      </c>
      <c r="K3" s="91"/>
    </row>
    <row r="4" spans="1:11" ht="21" customHeight="1" thickTop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12" t="s">
        <v>8</v>
      </c>
      <c r="J4" s="10" t="s">
        <v>9</v>
      </c>
      <c r="K4" s="7" t="s">
        <v>11</v>
      </c>
    </row>
    <row r="5" spans="1:11" ht="21" customHeight="1">
      <c r="A5" s="3"/>
      <c r="B5" s="4"/>
      <c r="C5" s="4"/>
      <c r="D5" s="4"/>
      <c r="E5" s="4"/>
      <c r="F5" s="4"/>
      <c r="G5" s="5">
        <f>SUM(G6:G48)</f>
        <v>13518.337900000002</v>
      </c>
      <c r="H5" s="9">
        <f>SUM(H6:H48)</f>
        <v>12471.192400000004</v>
      </c>
      <c r="I5" s="13">
        <f>SUM(I6:I48)</f>
        <v>1047.1455000000001</v>
      </c>
      <c r="J5" s="11"/>
      <c r="K5" s="6"/>
    </row>
    <row r="6" spans="1:11" ht="21" hidden="1" customHeight="1">
      <c r="A6" s="17">
        <v>1</v>
      </c>
      <c r="B6" s="17" t="s">
        <v>13</v>
      </c>
      <c r="C6" s="21" t="s">
        <v>19</v>
      </c>
      <c r="D6" s="21" t="s">
        <v>18</v>
      </c>
      <c r="E6" s="21" t="s">
        <v>17</v>
      </c>
      <c r="F6" s="22" t="s">
        <v>15</v>
      </c>
      <c r="G6" s="18">
        <v>168.5881</v>
      </c>
      <c r="H6" s="19">
        <f>G6-I6</f>
        <v>150.5881</v>
      </c>
      <c r="I6" s="20">
        <v>18</v>
      </c>
      <c r="J6" s="28" t="s">
        <v>82</v>
      </c>
      <c r="K6" s="23" t="s">
        <v>12</v>
      </c>
    </row>
    <row r="7" spans="1:11" ht="21" hidden="1" customHeight="1">
      <c r="A7" s="1">
        <v>2</v>
      </c>
      <c r="B7" s="17" t="s">
        <v>13</v>
      </c>
      <c r="C7" s="17" t="s">
        <v>19</v>
      </c>
      <c r="D7" s="17" t="s">
        <v>18</v>
      </c>
      <c r="E7" s="17" t="s">
        <v>17</v>
      </c>
      <c r="F7" s="17" t="s">
        <v>16</v>
      </c>
      <c r="G7" s="18">
        <v>650.07740000000001</v>
      </c>
      <c r="H7" s="19">
        <f t="shared" ref="H7:H48" si="0">G7-I7</f>
        <v>600.07740000000001</v>
      </c>
      <c r="I7" s="14">
        <v>50</v>
      </c>
      <c r="J7" s="28" t="s">
        <v>82</v>
      </c>
      <c r="K7" s="23" t="s">
        <v>12</v>
      </c>
    </row>
    <row r="8" spans="1:11" ht="21" hidden="1" customHeight="1">
      <c r="A8" s="17">
        <v>3</v>
      </c>
      <c r="B8" s="17" t="s">
        <v>13</v>
      </c>
      <c r="C8" s="1" t="s">
        <v>19</v>
      </c>
      <c r="D8" s="1" t="s">
        <v>20</v>
      </c>
      <c r="E8" s="1" t="s">
        <v>21</v>
      </c>
      <c r="F8" s="1" t="s">
        <v>22</v>
      </c>
      <c r="G8" s="2">
        <v>1193.2734</v>
      </c>
      <c r="H8" s="19">
        <f t="shared" si="0"/>
        <v>1143.2734</v>
      </c>
      <c r="I8" s="14">
        <v>50</v>
      </c>
      <c r="J8" s="28" t="s">
        <v>82</v>
      </c>
      <c r="K8" s="23" t="s">
        <v>12</v>
      </c>
    </row>
    <row r="9" spans="1:11" ht="21" hidden="1" customHeight="1">
      <c r="A9" s="1">
        <v>4</v>
      </c>
      <c r="B9" s="17" t="s">
        <v>13</v>
      </c>
      <c r="C9" s="1" t="s">
        <v>23</v>
      </c>
      <c r="D9" s="1" t="s">
        <v>20</v>
      </c>
      <c r="E9" s="1" t="s">
        <v>24</v>
      </c>
      <c r="F9" s="1" t="s">
        <v>25</v>
      </c>
      <c r="G9" s="2">
        <v>3349.7685000000001</v>
      </c>
      <c r="H9" s="19">
        <f t="shared" si="0"/>
        <v>3299.7685000000001</v>
      </c>
      <c r="I9" s="14">
        <v>50</v>
      </c>
      <c r="J9" s="28" t="s">
        <v>82</v>
      </c>
      <c r="K9" s="23" t="s">
        <v>12</v>
      </c>
    </row>
    <row r="10" spans="1:11" ht="21" hidden="1" customHeight="1">
      <c r="A10" s="17">
        <v>5</v>
      </c>
      <c r="B10" s="17" t="s">
        <v>13</v>
      </c>
      <c r="C10" s="1" t="s">
        <v>23</v>
      </c>
      <c r="D10" s="1" t="s">
        <v>20</v>
      </c>
      <c r="E10" s="1" t="s">
        <v>24</v>
      </c>
      <c r="F10" s="1" t="s">
        <v>26</v>
      </c>
      <c r="G10" s="2">
        <v>252.01009999999999</v>
      </c>
      <c r="H10" s="19">
        <f t="shared" si="0"/>
        <v>157.01009999999999</v>
      </c>
      <c r="I10" s="14">
        <v>95</v>
      </c>
      <c r="J10" s="28" t="s">
        <v>82</v>
      </c>
      <c r="K10" s="23" t="s">
        <v>12</v>
      </c>
    </row>
    <row r="11" spans="1:11" ht="21" hidden="1" customHeight="1">
      <c r="A11" s="1">
        <v>6</v>
      </c>
      <c r="B11" s="17" t="s">
        <v>13</v>
      </c>
      <c r="C11" s="1" t="s">
        <v>23</v>
      </c>
      <c r="D11" s="1" t="s">
        <v>20</v>
      </c>
      <c r="E11" s="1" t="s">
        <v>24</v>
      </c>
      <c r="F11" s="1" t="s">
        <v>27</v>
      </c>
      <c r="G11" s="2">
        <v>46.632199999999997</v>
      </c>
      <c r="H11" s="19">
        <f t="shared" si="0"/>
        <v>-3.3678000000000026</v>
      </c>
      <c r="I11" s="14">
        <v>50</v>
      </c>
      <c r="J11" s="28" t="s">
        <v>82</v>
      </c>
      <c r="K11" s="23" t="s">
        <v>12</v>
      </c>
    </row>
    <row r="12" spans="1:11" ht="21" hidden="1" customHeight="1">
      <c r="A12" s="17">
        <v>7</v>
      </c>
      <c r="B12" s="17" t="s">
        <v>13</v>
      </c>
      <c r="C12" s="1" t="s">
        <v>23</v>
      </c>
      <c r="D12" s="1" t="s">
        <v>20</v>
      </c>
      <c r="E12" s="1" t="s">
        <v>28</v>
      </c>
      <c r="F12" s="1" t="s">
        <v>29</v>
      </c>
      <c r="G12" s="2">
        <v>1398.5691999999999</v>
      </c>
      <c r="H12" s="19">
        <f t="shared" si="0"/>
        <v>1358.5691999999999</v>
      </c>
      <c r="I12" s="14">
        <v>40</v>
      </c>
      <c r="J12" s="28" t="s">
        <v>82</v>
      </c>
      <c r="K12" s="23" t="s">
        <v>12</v>
      </c>
    </row>
    <row r="13" spans="1:11" ht="21" hidden="1" customHeight="1">
      <c r="A13" s="1">
        <v>8</v>
      </c>
      <c r="B13" s="17" t="s">
        <v>13</v>
      </c>
      <c r="C13" s="1" t="s">
        <v>23</v>
      </c>
      <c r="D13" s="1" t="s">
        <v>20</v>
      </c>
      <c r="E13" s="1" t="s">
        <v>24</v>
      </c>
      <c r="F13" s="1" t="s">
        <v>31</v>
      </c>
      <c r="G13" s="2">
        <v>92.876000000000005</v>
      </c>
      <c r="H13" s="19">
        <f t="shared" si="0"/>
        <v>90.876000000000005</v>
      </c>
      <c r="I13" s="14">
        <v>2</v>
      </c>
      <c r="J13" s="28" t="s">
        <v>82</v>
      </c>
      <c r="K13" s="23" t="s">
        <v>12</v>
      </c>
    </row>
    <row r="14" spans="1:11" ht="21" hidden="1" customHeight="1">
      <c r="A14" s="17">
        <v>9</v>
      </c>
      <c r="B14" s="17" t="s">
        <v>13</v>
      </c>
      <c r="C14" s="1" t="s">
        <v>23</v>
      </c>
      <c r="D14" s="1" t="s">
        <v>20</v>
      </c>
      <c r="E14" s="1" t="s">
        <v>24</v>
      </c>
      <c r="F14" s="1" t="s">
        <v>30</v>
      </c>
      <c r="G14" s="2">
        <v>18.4008</v>
      </c>
      <c r="H14" s="19">
        <f t="shared" si="0"/>
        <v>8.4008000000000003</v>
      </c>
      <c r="I14" s="14">
        <v>10</v>
      </c>
      <c r="J14" s="28" t="s">
        <v>82</v>
      </c>
      <c r="K14" s="23" t="s">
        <v>12</v>
      </c>
    </row>
    <row r="15" spans="1:11" ht="21" hidden="1" customHeight="1">
      <c r="A15" s="1">
        <v>10</v>
      </c>
      <c r="B15" s="17" t="s">
        <v>13</v>
      </c>
      <c r="C15" s="1" t="s">
        <v>23</v>
      </c>
      <c r="D15" s="1" t="s">
        <v>20</v>
      </c>
      <c r="E15" s="1" t="s">
        <v>32</v>
      </c>
      <c r="F15" s="1" t="s">
        <v>33</v>
      </c>
      <c r="G15" s="2">
        <v>123.9486</v>
      </c>
      <c r="H15" s="19">
        <f t="shared" si="0"/>
        <v>88.948599999999999</v>
      </c>
      <c r="I15" s="14">
        <v>35</v>
      </c>
      <c r="J15" s="28" t="s">
        <v>82</v>
      </c>
      <c r="K15" s="23" t="s">
        <v>12</v>
      </c>
    </row>
    <row r="16" spans="1:11" ht="21" hidden="1" customHeight="1">
      <c r="A16" s="17">
        <v>11</v>
      </c>
      <c r="B16" s="17" t="s">
        <v>13</v>
      </c>
      <c r="C16" s="1" t="s">
        <v>23</v>
      </c>
      <c r="D16" s="1" t="s">
        <v>20</v>
      </c>
      <c r="E16" s="1" t="s">
        <v>32</v>
      </c>
      <c r="F16" s="1" t="s">
        <v>34</v>
      </c>
      <c r="G16" s="2">
        <v>22.4132</v>
      </c>
      <c r="H16" s="19">
        <f t="shared" si="0"/>
        <v>17.4132</v>
      </c>
      <c r="I16" s="14">
        <v>5</v>
      </c>
      <c r="J16" s="28" t="s">
        <v>82</v>
      </c>
      <c r="K16" s="23" t="s">
        <v>12</v>
      </c>
    </row>
    <row r="17" spans="1:11" ht="21" hidden="1" customHeight="1">
      <c r="A17" s="1">
        <v>12</v>
      </c>
      <c r="B17" s="17" t="s">
        <v>13</v>
      </c>
      <c r="C17" s="1" t="s">
        <v>23</v>
      </c>
      <c r="D17" s="1" t="s">
        <v>20</v>
      </c>
      <c r="E17" s="1" t="s">
        <v>35</v>
      </c>
      <c r="F17" s="1" t="s">
        <v>37</v>
      </c>
      <c r="G17" s="2">
        <v>22.909099999999999</v>
      </c>
      <c r="H17" s="19">
        <f t="shared" si="0"/>
        <v>12.909099999999999</v>
      </c>
      <c r="I17" s="14">
        <v>10</v>
      </c>
      <c r="J17" s="28" t="s">
        <v>82</v>
      </c>
      <c r="K17" s="23" t="s">
        <v>12</v>
      </c>
    </row>
    <row r="18" spans="1:11" ht="21" hidden="1" customHeight="1">
      <c r="A18" s="17">
        <v>13</v>
      </c>
      <c r="B18" s="17" t="s">
        <v>13</v>
      </c>
      <c r="C18" s="1" t="s">
        <v>23</v>
      </c>
      <c r="D18" s="1" t="s">
        <v>20</v>
      </c>
      <c r="E18" s="1" t="s">
        <v>32</v>
      </c>
      <c r="F18" s="1" t="s">
        <v>36</v>
      </c>
      <c r="G18" s="2">
        <v>1988.2837999999999</v>
      </c>
      <c r="H18" s="19">
        <f t="shared" si="0"/>
        <v>1938.2837999999999</v>
      </c>
      <c r="I18" s="14">
        <v>50</v>
      </c>
      <c r="J18" s="28" t="s">
        <v>82</v>
      </c>
      <c r="K18" s="23" t="s">
        <v>12</v>
      </c>
    </row>
    <row r="19" spans="1:11" ht="21" hidden="1" customHeight="1">
      <c r="A19" s="1">
        <v>14</v>
      </c>
      <c r="B19" s="17" t="s">
        <v>13</v>
      </c>
      <c r="C19" s="1" t="s">
        <v>23</v>
      </c>
      <c r="D19" s="1" t="s">
        <v>20</v>
      </c>
      <c r="E19" s="15" t="s">
        <v>32</v>
      </c>
      <c r="F19" s="15" t="s">
        <v>38</v>
      </c>
      <c r="G19" s="2">
        <v>87.358000000000004</v>
      </c>
      <c r="H19" s="19">
        <f t="shared" si="0"/>
        <v>52.358000000000004</v>
      </c>
      <c r="I19" s="14">
        <v>35</v>
      </c>
      <c r="J19" s="28" t="s">
        <v>82</v>
      </c>
      <c r="K19" s="23" t="s">
        <v>12</v>
      </c>
    </row>
    <row r="20" spans="1:11" ht="21" hidden="1" customHeight="1">
      <c r="A20" s="17">
        <v>15</v>
      </c>
      <c r="B20" s="17" t="s">
        <v>13</v>
      </c>
      <c r="C20" s="1" t="s">
        <v>23</v>
      </c>
      <c r="D20" s="1" t="s">
        <v>20</v>
      </c>
      <c r="E20" s="16" t="s">
        <v>39</v>
      </c>
      <c r="F20" s="16" t="s">
        <v>25</v>
      </c>
      <c r="G20" s="2">
        <v>422.27109999999999</v>
      </c>
      <c r="H20" s="19">
        <f t="shared" si="0"/>
        <v>392.27109999999999</v>
      </c>
      <c r="I20" s="14">
        <v>30</v>
      </c>
      <c r="J20" s="28" t="s">
        <v>82</v>
      </c>
      <c r="K20" s="23" t="s">
        <v>12</v>
      </c>
    </row>
    <row r="21" spans="1:11" ht="21" hidden="1" customHeight="1">
      <c r="A21" s="1">
        <v>16</v>
      </c>
      <c r="B21" s="17" t="s">
        <v>13</v>
      </c>
      <c r="C21" s="1" t="s">
        <v>23</v>
      </c>
      <c r="D21" s="1" t="s">
        <v>20</v>
      </c>
      <c r="E21" s="1" t="s">
        <v>39</v>
      </c>
      <c r="F21" s="1" t="s">
        <v>40</v>
      </c>
      <c r="G21" s="2">
        <v>6.6199999999999995E-2</v>
      </c>
      <c r="H21" s="19">
        <f t="shared" si="0"/>
        <v>0</v>
      </c>
      <c r="I21" s="14">
        <v>6.6199999999999995E-2</v>
      </c>
      <c r="J21" s="28" t="s">
        <v>82</v>
      </c>
      <c r="K21" s="23" t="s">
        <v>12</v>
      </c>
    </row>
    <row r="22" spans="1:11" ht="21" hidden="1" customHeight="1">
      <c r="A22" s="17">
        <v>17</v>
      </c>
      <c r="B22" s="17" t="s">
        <v>13</v>
      </c>
      <c r="C22" s="1" t="s">
        <v>23</v>
      </c>
      <c r="D22" s="1" t="s">
        <v>20</v>
      </c>
      <c r="E22" s="1" t="s">
        <v>39</v>
      </c>
      <c r="F22" s="1" t="s">
        <v>41</v>
      </c>
      <c r="G22" s="2">
        <v>16.085999999999999</v>
      </c>
      <c r="H22" s="19">
        <f t="shared" si="0"/>
        <v>11.085999999999999</v>
      </c>
      <c r="I22" s="14">
        <v>5</v>
      </c>
      <c r="J22" s="28" t="s">
        <v>82</v>
      </c>
      <c r="K22" s="23" t="s">
        <v>12</v>
      </c>
    </row>
    <row r="23" spans="1:11" ht="21" hidden="1" customHeight="1">
      <c r="A23" s="1">
        <v>18</v>
      </c>
      <c r="B23" s="17" t="s">
        <v>13</v>
      </c>
      <c r="C23" s="1" t="s">
        <v>19</v>
      </c>
      <c r="D23" s="1" t="s">
        <v>42</v>
      </c>
      <c r="E23" s="1" t="s">
        <v>43</v>
      </c>
      <c r="F23" s="1" t="s">
        <v>49</v>
      </c>
      <c r="G23" s="2">
        <v>20.611599999999999</v>
      </c>
      <c r="H23" s="19">
        <f t="shared" si="0"/>
        <v>2.6115999999999993</v>
      </c>
      <c r="I23" s="14">
        <v>18</v>
      </c>
      <c r="J23" s="28" t="s">
        <v>82</v>
      </c>
      <c r="K23" s="23" t="s">
        <v>12</v>
      </c>
    </row>
    <row r="24" spans="1:11" ht="21" hidden="1" customHeight="1">
      <c r="A24" s="17">
        <v>19</v>
      </c>
      <c r="B24" s="17" t="s">
        <v>13</v>
      </c>
      <c r="C24" s="15" t="s">
        <v>19</v>
      </c>
      <c r="D24" s="15" t="s">
        <v>42</v>
      </c>
      <c r="E24" s="15" t="s">
        <v>43</v>
      </c>
      <c r="F24" s="15" t="s">
        <v>50</v>
      </c>
      <c r="G24" s="2">
        <v>37.219799999999999</v>
      </c>
      <c r="H24" s="19">
        <f t="shared" si="0"/>
        <v>33.219799999999999</v>
      </c>
      <c r="I24" s="14">
        <v>4</v>
      </c>
      <c r="J24" s="28" t="s">
        <v>82</v>
      </c>
      <c r="K24" s="23" t="s">
        <v>12</v>
      </c>
    </row>
    <row r="25" spans="1:11" ht="21" hidden="1" customHeight="1">
      <c r="A25" s="1">
        <v>20</v>
      </c>
      <c r="B25" s="17" t="s">
        <v>13</v>
      </c>
      <c r="C25" s="1" t="s">
        <v>19</v>
      </c>
      <c r="D25" s="1" t="s">
        <v>42</v>
      </c>
      <c r="E25" s="1" t="s">
        <v>43</v>
      </c>
      <c r="F25" s="1" t="s">
        <v>44</v>
      </c>
      <c r="G25" s="2">
        <v>49.150399999999998</v>
      </c>
      <c r="H25" s="19">
        <f t="shared" si="0"/>
        <v>34.150399999999998</v>
      </c>
      <c r="I25" s="14">
        <v>15</v>
      </c>
      <c r="J25" s="28" t="s">
        <v>82</v>
      </c>
      <c r="K25" s="23" t="s">
        <v>12</v>
      </c>
    </row>
    <row r="26" spans="1:11" ht="21" hidden="1" customHeight="1">
      <c r="A26" s="17">
        <v>21</v>
      </c>
      <c r="B26" s="17" t="s">
        <v>13</v>
      </c>
      <c r="C26" s="1" t="s">
        <v>19</v>
      </c>
      <c r="D26" s="1" t="s">
        <v>47</v>
      </c>
      <c r="E26" s="1" t="s">
        <v>51</v>
      </c>
      <c r="F26" s="1" t="s">
        <v>48</v>
      </c>
      <c r="G26" s="2">
        <v>32.816499999999998</v>
      </c>
      <c r="H26" s="19">
        <f t="shared" si="0"/>
        <v>12.816499999999998</v>
      </c>
      <c r="I26" s="14">
        <v>20</v>
      </c>
      <c r="J26" s="28" t="s">
        <v>82</v>
      </c>
      <c r="K26" s="23" t="s">
        <v>12</v>
      </c>
    </row>
    <row r="27" spans="1:11" ht="21" hidden="1" customHeight="1">
      <c r="A27" s="1">
        <v>22</v>
      </c>
      <c r="B27" s="17" t="s">
        <v>13</v>
      </c>
      <c r="C27" s="1" t="s">
        <v>19</v>
      </c>
      <c r="D27" s="1" t="s">
        <v>47</v>
      </c>
      <c r="E27" s="1" t="s">
        <v>51</v>
      </c>
      <c r="F27" s="1" t="s">
        <v>52</v>
      </c>
      <c r="G27" s="2">
        <v>43.582000000000001</v>
      </c>
      <c r="H27" s="19">
        <f t="shared" si="0"/>
        <v>38.582000000000001</v>
      </c>
      <c r="I27" s="14">
        <v>5</v>
      </c>
      <c r="J27" s="28" t="s">
        <v>82</v>
      </c>
      <c r="K27" s="23" t="s">
        <v>12</v>
      </c>
    </row>
    <row r="28" spans="1:11" ht="21" hidden="1" customHeight="1">
      <c r="A28" s="17">
        <v>23</v>
      </c>
      <c r="B28" s="17" t="s">
        <v>13</v>
      </c>
      <c r="C28" s="1" t="s">
        <v>19</v>
      </c>
      <c r="D28" s="1" t="s">
        <v>42</v>
      </c>
      <c r="E28" s="1" t="s">
        <v>45</v>
      </c>
      <c r="F28" s="1" t="s">
        <v>46</v>
      </c>
      <c r="G28" s="2">
        <v>259.24759999999998</v>
      </c>
      <c r="H28" s="19">
        <f t="shared" si="0"/>
        <v>251.24759999999998</v>
      </c>
      <c r="I28" s="14">
        <v>8</v>
      </c>
      <c r="J28" s="28" t="s">
        <v>82</v>
      </c>
      <c r="K28" s="23" t="s">
        <v>12</v>
      </c>
    </row>
    <row r="29" spans="1:11" ht="21" hidden="1" customHeight="1">
      <c r="A29" s="1">
        <v>24</v>
      </c>
      <c r="B29" s="17" t="s">
        <v>13</v>
      </c>
      <c r="C29" s="1" t="s">
        <v>19</v>
      </c>
      <c r="D29" s="1" t="s">
        <v>42</v>
      </c>
      <c r="E29" s="1" t="s">
        <v>53</v>
      </c>
      <c r="F29" s="1" t="s">
        <v>54</v>
      </c>
      <c r="G29" s="2">
        <v>115.1641</v>
      </c>
      <c r="H29" s="19">
        <f t="shared" si="0"/>
        <v>77.164100000000005</v>
      </c>
      <c r="I29" s="14">
        <v>38</v>
      </c>
      <c r="J29" s="28" t="s">
        <v>82</v>
      </c>
      <c r="K29" s="23" t="s">
        <v>12</v>
      </c>
    </row>
    <row r="30" spans="1:11" ht="21" hidden="1" customHeight="1">
      <c r="A30" s="17">
        <v>25</v>
      </c>
      <c r="B30" s="17" t="s">
        <v>13</v>
      </c>
      <c r="C30" s="1" t="s">
        <v>19</v>
      </c>
      <c r="D30" s="1" t="s">
        <v>42</v>
      </c>
      <c r="E30" s="1" t="s">
        <v>53</v>
      </c>
      <c r="F30" s="1" t="s">
        <v>55</v>
      </c>
      <c r="G30" s="2">
        <v>421.25850000000003</v>
      </c>
      <c r="H30" s="19">
        <f t="shared" si="0"/>
        <v>301.25850000000003</v>
      </c>
      <c r="I30" s="14">
        <v>120</v>
      </c>
      <c r="J30" s="28" t="s">
        <v>82</v>
      </c>
      <c r="K30" s="23" t="s">
        <v>12</v>
      </c>
    </row>
    <row r="31" spans="1:11" s="27" customFormat="1" ht="21" hidden="1" customHeight="1">
      <c r="A31" s="1">
        <v>26</v>
      </c>
      <c r="B31" s="17" t="s">
        <v>13</v>
      </c>
      <c r="C31" s="23" t="s">
        <v>19</v>
      </c>
      <c r="D31" s="23" t="s">
        <v>42</v>
      </c>
      <c r="E31" s="23" t="s">
        <v>56</v>
      </c>
      <c r="F31" s="23" t="s">
        <v>57</v>
      </c>
      <c r="G31" s="24">
        <v>138.79830000000001</v>
      </c>
      <c r="H31" s="25">
        <f t="shared" si="0"/>
        <v>88.798300000000012</v>
      </c>
      <c r="I31" s="26">
        <v>50</v>
      </c>
      <c r="J31" s="28" t="s">
        <v>82</v>
      </c>
      <c r="K31" s="23" t="s">
        <v>12</v>
      </c>
    </row>
    <row r="32" spans="1:11" s="27" customFormat="1" ht="21" hidden="1" customHeight="1">
      <c r="A32" s="17">
        <v>27</v>
      </c>
      <c r="B32" s="17" t="s">
        <v>13</v>
      </c>
      <c r="C32" s="23" t="s">
        <v>19</v>
      </c>
      <c r="D32" s="23" t="s">
        <v>42</v>
      </c>
      <c r="E32" s="23" t="s">
        <v>56</v>
      </c>
      <c r="F32" s="23" t="s">
        <v>58</v>
      </c>
      <c r="G32" s="24">
        <v>91.411600000000007</v>
      </c>
      <c r="H32" s="25">
        <f t="shared" si="0"/>
        <v>41.411600000000007</v>
      </c>
      <c r="I32" s="26">
        <v>50</v>
      </c>
      <c r="J32" s="28" t="s">
        <v>82</v>
      </c>
      <c r="K32" s="23" t="s">
        <v>12</v>
      </c>
    </row>
    <row r="33" spans="1:11" s="27" customFormat="1" ht="21" hidden="1" customHeight="1">
      <c r="A33" s="1">
        <v>28</v>
      </c>
      <c r="B33" s="17" t="s">
        <v>13</v>
      </c>
      <c r="C33" s="23" t="s">
        <v>19</v>
      </c>
      <c r="D33" s="23" t="s">
        <v>42</v>
      </c>
      <c r="E33" s="23" t="s">
        <v>56</v>
      </c>
      <c r="F33" s="23" t="s">
        <v>59</v>
      </c>
      <c r="G33" s="24">
        <v>22.1249</v>
      </c>
      <c r="H33" s="25">
        <f t="shared" si="0"/>
        <v>2.1249000000000002</v>
      </c>
      <c r="I33" s="26">
        <v>20</v>
      </c>
      <c r="J33" s="28" t="s">
        <v>82</v>
      </c>
      <c r="K33" s="23" t="s">
        <v>12</v>
      </c>
    </row>
    <row r="34" spans="1:11" s="27" customFormat="1" ht="21" hidden="1" customHeight="1">
      <c r="A34" s="17">
        <v>29</v>
      </c>
      <c r="B34" s="17" t="s">
        <v>13</v>
      </c>
      <c r="C34" s="23" t="s">
        <v>19</v>
      </c>
      <c r="D34" s="23" t="s">
        <v>42</v>
      </c>
      <c r="E34" s="23" t="s">
        <v>56</v>
      </c>
      <c r="F34" s="23" t="s">
        <v>60</v>
      </c>
      <c r="G34" s="24">
        <v>15.163600000000001</v>
      </c>
      <c r="H34" s="25">
        <f t="shared" si="0"/>
        <v>5.1636000000000006</v>
      </c>
      <c r="I34" s="26">
        <v>10</v>
      </c>
      <c r="J34" s="28" t="s">
        <v>82</v>
      </c>
      <c r="K34" s="23" t="s">
        <v>12</v>
      </c>
    </row>
    <row r="35" spans="1:11" s="27" customFormat="1" ht="21" hidden="1" customHeight="1">
      <c r="A35" s="1">
        <v>30</v>
      </c>
      <c r="B35" s="17" t="s">
        <v>13</v>
      </c>
      <c r="C35" s="23" t="s">
        <v>19</v>
      </c>
      <c r="D35" s="23" t="s">
        <v>62</v>
      </c>
      <c r="E35" s="23" t="s">
        <v>61</v>
      </c>
      <c r="F35" s="23" t="s">
        <v>22</v>
      </c>
      <c r="G35" s="24">
        <v>214.5316</v>
      </c>
      <c r="H35" s="25">
        <f t="shared" si="0"/>
        <v>189.5316</v>
      </c>
      <c r="I35" s="26">
        <v>25</v>
      </c>
      <c r="J35" s="28" t="s">
        <v>82</v>
      </c>
      <c r="K35" s="23" t="s">
        <v>12</v>
      </c>
    </row>
    <row r="36" spans="1:11" s="27" customFormat="1" ht="21" hidden="1" customHeight="1">
      <c r="A36" s="17">
        <v>31</v>
      </c>
      <c r="B36" s="17" t="s">
        <v>13</v>
      </c>
      <c r="C36" s="23" t="s">
        <v>19</v>
      </c>
      <c r="D36" s="23" t="s">
        <v>47</v>
      </c>
      <c r="E36" s="23" t="s">
        <v>63</v>
      </c>
      <c r="F36" s="23" t="s">
        <v>22</v>
      </c>
      <c r="G36" s="24">
        <v>187.68549999999999</v>
      </c>
      <c r="H36" s="25">
        <f t="shared" si="0"/>
        <v>172.68549999999999</v>
      </c>
      <c r="I36" s="26">
        <v>15</v>
      </c>
      <c r="J36" s="28" t="s">
        <v>82</v>
      </c>
      <c r="K36" s="23" t="s">
        <v>12</v>
      </c>
    </row>
    <row r="37" spans="1:11" s="27" customFormat="1" ht="21" hidden="1" customHeight="1">
      <c r="A37" s="17"/>
      <c r="B37" s="17" t="s">
        <v>13</v>
      </c>
      <c r="C37" s="23" t="s">
        <v>84</v>
      </c>
      <c r="D37" s="23" t="s">
        <v>85</v>
      </c>
      <c r="E37" s="23" t="s">
        <v>86</v>
      </c>
      <c r="F37" s="23" t="s">
        <v>87</v>
      </c>
      <c r="G37" s="24">
        <f>5398909/10000</f>
        <v>539.89089999999999</v>
      </c>
      <c r="H37" s="25">
        <f t="shared" si="0"/>
        <v>529.89089999999999</v>
      </c>
      <c r="I37" s="26">
        <v>10</v>
      </c>
      <c r="J37" s="28"/>
      <c r="K37" s="23" t="s">
        <v>88</v>
      </c>
    </row>
    <row r="38" spans="1:11" ht="21" customHeight="1">
      <c r="A38" s="1">
        <v>32</v>
      </c>
      <c r="B38" s="17" t="s">
        <v>13</v>
      </c>
      <c r="C38" s="1" t="s">
        <v>67</v>
      </c>
      <c r="D38" s="1" t="s">
        <v>64</v>
      </c>
      <c r="E38" s="1" t="s">
        <v>65</v>
      </c>
      <c r="F38" s="1" t="s">
        <v>66</v>
      </c>
      <c r="G38" s="2">
        <v>523.16030000000001</v>
      </c>
      <c r="H38" s="19">
        <f t="shared" si="0"/>
        <v>503.16030000000001</v>
      </c>
      <c r="I38" s="14">
        <v>20</v>
      </c>
      <c r="J38" s="28" t="s">
        <v>82</v>
      </c>
      <c r="K38" s="23" t="s">
        <v>12</v>
      </c>
    </row>
    <row r="39" spans="1:11" ht="21" customHeight="1">
      <c r="A39" s="17">
        <v>33</v>
      </c>
      <c r="B39" s="17" t="s">
        <v>13</v>
      </c>
      <c r="C39" s="1" t="s">
        <v>67</v>
      </c>
      <c r="D39" s="1" t="s">
        <v>64</v>
      </c>
      <c r="E39" s="1" t="s">
        <v>65</v>
      </c>
      <c r="F39" s="1" t="s">
        <v>68</v>
      </c>
      <c r="G39" s="2">
        <v>6.0792999999999999</v>
      </c>
      <c r="H39" s="19">
        <f t="shared" si="0"/>
        <v>0</v>
      </c>
      <c r="I39" s="14">
        <f>G39</f>
        <v>6.0792999999999999</v>
      </c>
      <c r="J39" s="28" t="s">
        <v>82</v>
      </c>
      <c r="K39" s="23" t="s">
        <v>12</v>
      </c>
    </row>
    <row r="40" spans="1:11" ht="21" customHeight="1">
      <c r="A40" s="1">
        <v>34</v>
      </c>
      <c r="B40" s="17" t="s">
        <v>13</v>
      </c>
      <c r="C40" s="1" t="s">
        <v>67</v>
      </c>
      <c r="D40" s="1" t="s">
        <v>64</v>
      </c>
      <c r="E40" s="1" t="s">
        <v>65</v>
      </c>
      <c r="F40" s="1" t="s">
        <v>69</v>
      </c>
      <c r="G40" s="2">
        <v>26.142099999999999</v>
      </c>
      <c r="H40" s="19">
        <f t="shared" si="0"/>
        <v>23.142099999999999</v>
      </c>
      <c r="I40" s="14">
        <v>3</v>
      </c>
      <c r="J40" s="28" t="s">
        <v>82</v>
      </c>
      <c r="K40" s="23" t="s">
        <v>12</v>
      </c>
    </row>
    <row r="41" spans="1:11" ht="21" customHeight="1">
      <c r="A41" s="17">
        <v>35</v>
      </c>
      <c r="B41" s="17" t="s">
        <v>13</v>
      </c>
      <c r="C41" s="1" t="s">
        <v>67</v>
      </c>
      <c r="D41" s="1" t="s">
        <v>64</v>
      </c>
      <c r="E41" s="1" t="s">
        <v>65</v>
      </c>
      <c r="F41" s="1" t="s">
        <v>70</v>
      </c>
      <c r="G41" s="2">
        <v>7.5868000000000002</v>
      </c>
      <c r="H41" s="19">
        <f t="shared" si="0"/>
        <v>-2.4131999999999998</v>
      </c>
      <c r="I41" s="14">
        <v>10</v>
      </c>
      <c r="J41" s="28" t="s">
        <v>82</v>
      </c>
      <c r="K41" s="23" t="s">
        <v>12</v>
      </c>
    </row>
    <row r="42" spans="1:11" ht="21" customHeight="1">
      <c r="A42" s="1">
        <v>36</v>
      </c>
      <c r="B42" s="17" t="s">
        <v>13</v>
      </c>
      <c r="C42" s="1" t="s">
        <v>67</v>
      </c>
      <c r="D42" s="1" t="s">
        <v>64</v>
      </c>
      <c r="E42" s="1" t="s">
        <v>65</v>
      </c>
      <c r="F42" s="1" t="s">
        <v>71</v>
      </c>
      <c r="G42" s="2">
        <v>35.533999999999999</v>
      </c>
      <c r="H42" s="19">
        <f t="shared" si="0"/>
        <v>25.533999999999999</v>
      </c>
      <c r="I42" s="14">
        <v>10</v>
      </c>
      <c r="J42" s="28" t="s">
        <v>82</v>
      </c>
      <c r="K42" s="23" t="s">
        <v>12</v>
      </c>
    </row>
    <row r="43" spans="1:11" ht="21" hidden="1" customHeight="1">
      <c r="A43" s="17">
        <v>37</v>
      </c>
      <c r="B43" s="17" t="s">
        <v>13</v>
      </c>
      <c r="C43" s="1" t="s">
        <v>67</v>
      </c>
      <c r="D43" s="1" t="s">
        <v>64</v>
      </c>
      <c r="E43" s="1" t="s">
        <v>72</v>
      </c>
      <c r="F43" s="1" t="s">
        <v>73</v>
      </c>
      <c r="G43" s="2">
        <v>20.3901</v>
      </c>
      <c r="H43" s="19">
        <f t="shared" si="0"/>
        <v>15.3901</v>
      </c>
      <c r="I43" s="14">
        <v>5</v>
      </c>
      <c r="J43" s="28" t="s">
        <v>82</v>
      </c>
      <c r="K43" s="23" t="s">
        <v>12</v>
      </c>
    </row>
    <row r="44" spans="1:11" ht="21" hidden="1" customHeight="1">
      <c r="A44" s="1">
        <v>38</v>
      </c>
      <c r="B44" s="17" t="s">
        <v>13</v>
      </c>
      <c r="C44" s="1" t="s">
        <v>67</v>
      </c>
      <c r="D44" s="1" t="s">
        <v>64</v>
      </c>
      <c r="E44" s="1" t="s">
        <v>72</v>
      </c>
      <c r="F44" s="1" t="s">
        <v>74</v>
      </c>
      <c r="G44" s="2">
        <v>13.180099999999999</v>
      </c>
      <c r="H44" s="19">
        <f t="shared" si="0"/>
        <v>8.1800999999999995</v>
      </c>
      <c r="I44" s="14">
        <v>5</v>
      </c>
      <c r="J44" s="28" t="s">
        <v>82</v>
      </c>
      <c r="K44" s="23" t="s">
        <v>12</v>
      </c>
    </row>
    <row r="45" spans="1:11" ht="21" hidden="1" customHeight="1">
      <c r="A45" s="17">
        <v>39</v>
      </c>
      <c r="B45" s="17" t="s">
        <v>13</v>
      </c>
      <c r="C45" s="1" t="s">
        <v>67</v>
      </c>
      <c r="D45" s="1" t="s">
        <v>64</v>
      </c>
      <c r="E45" s="1" t="s">
        <v>72</v>
      </c>
      <c r="F45" s="1" t="s">
        <v>75</v>
      </c>
      <c r="G45" s="2">
        <v>5.9603000000000002</v>
      </c>
      <c r="H45" s="19">
        <f t="shared" si="0"/>
        <v>0.96030000000000015</v>
      </c>
      <c r="I45" s="14">
        <v>5</v>
      </c>
      <c r="J45" s="28" t="s">
        <v>82</v>
      </c>
      <c r="K45" s="23" t="s">
        <v>12</v>
      </c>
    </row>
    <row r="46" spans="1:11" ht="21" hidden="1" customHeight="1">
      <c r="A46" s="1">
        <v>40</v>
      </c>
      <c r="B46" s="17" t="s">
        <v>13</v>
      </c>
      <c r="C46" s="1" t="s">
        <v>67</v>
      </c>
      <c r="D46" s="1" t="s">
        <v>64</v>
      </c>
      <c r="E46" s="1" t="s">
        <v>72</v>
      </c>
      <c r="F46" s="1" t="s">
        <v>76</v>
      </c>
      <c r="G46" s="2">
        <v>556.22479999999996</v>
      </c>
      <c r="H46" s="19">
        <f t="shared" si="0"/>
        <v>521.22479999999996</v>
      </c>
      <c r="I46" s="14">
        <v>35</v>
      </c>
      <c r="J46" s="28" t="s">
        <v>82</v>
      </c>
      <c r="K46" s="23" t="s">
        <v>12</v>
      </c>
    </row>
    <row r="47" spans="1:11" ht="21" hidden="1" customHeight="1">
      <c r="A47" s="17">
        <v>41</v>
      </c>
      <c r="B47" s="17" t="s">
        <v>13</v>
      </c>
      <c r="C47" s="1" t="s">
        <v>67</v>
      </c>
      <c r="D47" s="1" t="s">
        <v>64</v>
      </c>
      <c r="E47" s="1" t="s">
        <v>72</v>
      </c>
      <c r="F47" s="1" t="s">
        <v>77</v>
      </c>
      <c r="G47" s="2">
        <v>7.0412999999999997</v>
      </c>
      <c r="H47" s="19">
        <f t="shared" si="0"/>
        <v>2.0412999999999997</v>
      </c>
      <c r="I47" s="14">
        <v>5</v>
      </c>
      <c r="J47" s="28" t="s">
        <v>82</v>
      </c>
      <c r="K47" s="23" t="s">
        <v>12</v>
      </c>
    </row>
    <row r="48" spans="1:11" ht="21" hidden="1" customHeight="1">
      <c r="A48" s="1">
        <v>42</v>
      </c>
      <c r="B48" s="17" t="s">
        <v>13</v>
      </c>
      <c r="C48" s="1" t="s">
        <v>78</v>
      </c>
      <c r="D48" s="1" t="s">
        <v>79</v>
      </c>
      <c r="E48" s="1" t="s">
        <v>80</v>
      </c>
      <c r="F48" s="1" t="s">
        <v>81</v>
      </c>
      <c r="G48" s="2">
        <v>274.85019999999997</v>
      </c>
      <c r="H48" s="19">
        <f t="shared" si="0"/>
        <v>274.85019999999997</v>
      </c>
      <c r="I48" s="14"/>
      <c r="J48" s="28" t="s">
        <v>82</v>
      </c>
      <c r="K48" s="23" t="s">
        <v>12</v>
      </c>
    </row>
    <row r="49" spans="1:11" ht="21" hidden="1" customHeight="1">
      <c r="A49" s="29"/>
      <c r="B49" s="30"/>
      <c r="C49" s="29"/>
      <c r="D49" s="29"/>
      <c r="E49" s="29"/>
      <c r="F49" s="29"/>
      <c r="G49" s="31"/>
      <c r="H49" s="32"/>
      <c r="I49" s="31"/>
      <c r="J49" s="29"/>
      <c r="K49" s="33"/>
    </row>
    <row r="50" spans="1:11" ht="31.5" hidden="1" customHeight="1">
      <c r="A50" s="93" t="s">
        <v>83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1">
      <c r="I51">
        <f>SUBTOTAL(9,I29:I30)</f>
        <v>0</v>
      </c>
    </row>
    <row r="55" spans="1:11">
      <c r="C55" t="s">
        <v>89</v>
      </c>
      <c r="D55" s="54" t="s">
        <v>136</v>
      </c>
      <c r="F55" s="55"/>
      <c r="G55" s="55"/>
      <c r="H55" s="56"/>
    </row>
    <row r="56" spans="1:11">
      <c r="A56" s="36" t="s">
        <v>91</v>
      </c>
      <c r="C56" s="37">
        <v>142.9</v>
      </c>
      <c r="D56" s="37">
        <v>754.25</v>
      </c>
      <c r="E56" s="38"/>
      <c r="F56" s="37"/>
      <c r="G56" s="37"/>
      <c r="H56" s="37"/>
      <c r="I56" s="38"/>
    </row>
    <row r="57" spans="1:11">
      <c r="A57" s="39" t="s">
        <v>92</v>
      </c>
      <c r="C57" s="40" t="e">
        <f>SUM(#REF!,#REF!)</f>
        <v>#REF!</v>
      </c>
      <c r="D57" s="40" t="e">
        <v>#REF!</v>
      </c>
      <c r="E57" s="38"/>
      <c r="F57" s="40"/>
      <c r="G57" s="40"/>
      <c r="H57" s="40"/>
      <c r="I57" s="38"/>
    </row>
    <row r="58" spans="1:11">
      <c r="A58" s="41"/>
      <c r="C58" s="42"/>
      <c r="D58" s="42"/>
      <c r="E58" s="43"/>
      <c r="F58" s="42"/>
      <c r="G58" s="42"/>
      <c r="H58" s="42"/>
      <c r="I58" s="43"/>
    </row>
    <row r="59" spans="1:11">
      <c r="A59" s="45" t="s">
        <v>94</v>
      </c>
      <c r="B59" s="34" t="s">
        <v>115</v>
      </c>
      <c r="C59" s="46">
        <f>'[1]결실량 야장(외방리)'!C52</f>
        <v>17</v>
      </c>
      <c r="D59" s="47">
        <v>0</v>
      </c>
      <c r="E59" s="44" t="s">
        <v>93</v>
      </c>
      <c r="F59" s="48"/>
      <c r="G59" s="49"/>
      <c r="H59" s="50"/>
      <c r="I59" s="44"/>
    </row>
    <row r="60" spans="1:11">
      <c r="A60" s="45" t="s">
        <v>95</v>
      </c>
      <c r="B60" s="34" t="s">
        <v>116</v>
      </c>
      <c r="C60" s="46">
        <f>'[1]결실량 야장(외방리)'!C90</f>
        <v>14</v>
      </c>
      <c r="D60" s="47">
        <v>0</v>
      </c>
      <c r="E60" s="44" t="s">
        <v>93</v>
      </c>
      <c r="F60" s="48"/>
      <c r="G60" s="49"/>
      <c r="H60" s="50"/>
      <c r="I60" s="44"/>
    </row>
    <row r="61" spans="1:11">
      <c r="A61" s="45" t="s">
        <v>96</v>
      </c>
      <c r="B61" s="57" t="s">
        <v>117</v>
      </c>
      <c r="C61" s="46">
        <f>'[1]결실량 야장(외방리)'!C128</f>
        <v>18</v>
      </c>
      <c r="D61" s="47">
        <v>18</v>
      </c>
      <c r="E61" s="44" t="s">
        <v>93</v>
      </c>
      <c r="F61" s="48"/>
      <c r="G61" s="49"/>
      <c r="H61" s="50"/>
      <c r="I61" s="44"/>
    </row>
    <row r="62" spans="1:11">
      <c r="A62" s="45" t="s">
        <v>97</v>
      </c>
      <c r="B62" s="34" t="s">
        <v>118</v>
      </c>
      <c r="C62" s="46">
        <f>'[1]결실량 야장(외방리)'!C166</f>
        <v>13</v>
      </c>
      <c r="D62" s="47">
        <v>0</v>
      </c>
      <c r="E62" s="44" t="s">
        <v>93</v>
      </c>
      <c r="F62" s="48"/>
      <c r="G62" s="49"/>
      <c r="H62" s="50"/>
      <c r="I62" s="44"/>
    </row>
    <row r="63" spans="1:11">
      <c r="B63" s="34" t="s">
        <v>119</v>
      </c>
      <c r="E63" s="44" t="s">
        <v>93</v>
      </c>
      <c r="I63" s="44"/>
    </row>
    <row r="64" spans="1:11">
      <c r="A64" s="45" t="s">
        <v>98</v>
      </c>
      <c r="B64" s="57" t="s">
        <v>120</v>
      </c>
      <c r="C64" s="46">
        <f>'[1]결실량 야장(외방리)'!C204</f>
        <v>18</v>
      </c>
      <c r="D64" s="47">
        <v>17</v>
      </c>
      <c r="E64" s="44" t="s">
        <v>93</v>
      </c>
      <c r="F64" s="48"/>
      <c r="G64" s="49"/>
      <c r="H64" s="50"/>
      <c r="I64" s="44"/>
    </row>
    <row r="65" spans="1:9">
      <c r="A65" s="45" t="s">
        <v>99</v>
      </c>
      <c r="B65" s="34" t="s">
        <v>121</v>
      </c>
      <c r="C65" s="46">
        <f>'[1]결실량 야장(외방리)'!C242</f>
        <v>15</v>
      </c>
      <c r="D65" s="47">
        <v>0</v>
      </c>
      <c r="E65" s="44" t="s">
        <v>93</v>
      </c>
      <c r="F65" s="48"/>
      <c r="G65" s="49"/>
      <c r="H65" s="50"/>
      <c r="I65" s="44"/>
    </row>
    <row r="66" spans="1:9">
      <c r="A66" s="45" t="s">
        <v>100</v>
      </c>
      <c r="B66" s="34" t="s">
        <v>122</v>
      </c>
      <c r="C66" s="46">
        <f>'[1]결실량 야장(외방리)'!C280</f>
        <v>15</v>
      </c>
      <c r="D66" s="47">
        <v>0</v>
      </c>
      <c r="E66" s="44" t="s">
        <v>93</v>
      </c>
      <c r="F66" s="48"/>
      <c r="G66" s="49"/>
      <c r="H66" s="50"/>
      <c r="I66" s="44"/>
    </row>
    <row r="67" spans="1:9">
      <c r="A67" s="45" t="s">
        <v>102</v>
      </c>
      <c r="B67" s="34" t="s">
        <v>123</v>
      </c>
      <c r="C67" s="46">
        <f>'[1]결실량 야장(외방리)'!C318</f>
        <v>15</v>
      </c>
      <c r="D67" s="47">
        <v>0</v>
      </c>
      <c r="E67" s="51" t="s">
        <v>101</v>
      </c>
      <c r="F67" s="52"/>
      <c r="G67" s="49"/>
      <c r="H67" s="50"/>
      <c r="I67" s="51"/>
    </row>
    <row r="68" spans="1:9">
      <c r="A68" s="45" t="s">
        <v>103</v>
      </c>
      <c r="B68" s="34" t="s">
        <v>124</v>
      </c>
      <c r="C68" s="46">
        <f>'[1]결실량 야장(외방리)'!C356</f>
        <v>15</v>
      </c>
      <c r="D68" s="47">
        <v>0</v>
      </c>
      <c r="E68" s="51" t="s">
        <v>101</v>
      </c>
      <c r="F68" s="52"/>
      <c r="G68" s="49"/>
      <c r="H68" s="50"/>
      <c r="I68" s="51"/>
    </row>
    <row r="69" spans="1:9">
      <c r="A69" s="45" t="s">
        <v>104</v>
      </c>
      <c r="B69" s="57" t="s">
        <v>125</v>
      </c>
      <c r="C69" s="46">
        <f>'[1]결실량 야장(외방리)'!C394</f>
        <v>15</v>
      </c>
      <c r="D69" s="47">
        <v>12</v>
      </c>
      <c r="E69" s="51" t="s">
        <v>101</v>
      </c>
      <c r="F69" s="52"/>
      <c r="G69" s="49"/>
      <c r="H69" s="50"/>
      <c r="I69" s="51"/>
    </row>
    <row r="70" spans="1:9">
      <c r="A70" s="45" t="s">
        <v>105</v>
      </c>
      <c r="B70" s="57" t="s">
        <v>126</v>
      </c>
      <c r="C70" s="46">
        <f>'[1]결실량 야장(외방리)'!C432</f>
        <v>14</v>
      </c>
      <c r="D70" s="47">
        <v>14</v>
      </c>
      <c r="E70" s="51" t="s">
        <v>101</v>
      </c>
      <c r="F70" s="52"/>
      <c r="G70" s="49"/>
      <c r="H70" s="50"/>
      <c r="I70" s="51"/>
    </row>
    <row r="71" spans="1:9">
      <c r="A71" s="45" t="s">
        <v>106</v>
      </c>
      <c r="B71" s="34" t="s">
        <v>127</v>
      </c>
      <c r="C71" s="46">
        <f>'[1]결실량 야장(외방리)'!C470</f>
        <v>14</v>
      </c>
      <c r="D71" s="47">
        <v>0</v>
      </c>
      <c r="E71" s="51" t="s">
        <v>101</v>
      </c>
      <c r="F71" s="52"/>
      <c r="G71" s="49"/>
      <c r="H71" s="50"/>
      <c r="I71" s="51"/>
    </row>
    <row r="72" spans="1:9">
      <c r="A72" s="45" t="s">
        <v>107</v>
      </c>
      <c r="B72" s="34" t="s">
        <v>128</v>
      </c>
      <c r="C72" s="46">
        <f>'[1]결실량 야장(외방리)'!C508</f>
        <v>13</v>
      </c>
      <c r="D72" s="47">
        <v>0</v>
      </c>
      <c r="E72" s="51" t="s">
        <v>101</v>
      </c>
      <c r="F72" s="52"/>
      <c r="G72" s="49"/>
      <c r="H72" s="50"/>
      <c r="I72" s="51"/>
    </row>
    <row r="73" spans="1:9">
      <c r="A73" s="45" t="s">
        <v>108</v>
      </c>
      <c r="B73" s="34" t="s">
        <v>129</v>
      </c>
      <c r="C73" s="46">
        <f>'[1]결실량 야장(외방리)'!C546</f>
        <v>14</v>
      </c>
      <c r="D73" s="47">
        <v>0</v>
      </c>
      <c r="E73" s="51" t="s">
        <v>101</v>
      </c>
      <c r="F73" s="52"/>
      <c r="G73" s="49"/>
      <c r="H73" s="50"/>
      <c r="I73" s="51"/>
    </row>
    <row r="74" spans="1:9">
      <c r="A74" s="45" t="s">
        <v>109</v>
      </c>
      <c r="B74" s="34" t="s">
        <v>130</v>
      </c>
      <c r="C74" s="46">
        <f>'[1]결실량 야장(외방리)'!C584</f>
        <v>13</v>
      </c>
      <c r="D74" s="47">
        <v>0</v>
      </c>
      <c r="E74" s="51" t="s">
        <v>101</v>
      </c>
      <c r="F74" s="52"/>
      <c r="G74" s="49"/>
      <c r="H74" s="50"/>
      <c r="I74" s="51"/>
    </row>
    <row r="75" spans="1:9">
      <c r="A75" s="45" t="s">
        <v>110</v>
      </c>
      <c r="B75" s="34" t="s">
        <v>131</v>
      </c>
      <c r="C75" s="46">
        <f>'[1]결실량 야장(외방리)'!C622</f>
        <v>15</v>
      </c>
      <c r="D75" s="47">
        <v>0</v>
      </c>
      <c r="E75" s="51" t="s">
        <v>101</v>
      </c>
      <c r="F75" s="52"/>
      <c r="G75" s="49"/>
      <c r="H75" s="50"/>
      <c r="I75" s="51"/>
    </row>
    <row r="76" spans="1:9">
      <c r="A76" s="45" t="s">
        <v>111</v>
      </c>
      <c r="B76" s="34" t="s">
        <v>132</v>
      </c>
      <c r="C76" s="46">
        <f>'[1]결실량 야장(외방리)'!C660</f>
        <v>13</v>
      </c>
      <c r="D76" s="47">
        <v>0</v>
      </c>
      <c r="E76" s="51" t="s">
        <v>101</v>
      </c>
      <c r="F76" s="52"/>
      <c r="G76" s="49"/>
      <c r="H76" s="50"/>
      <c r="I76" s="51"/>
    </row>
    <row r="77" spans="1:9">
      <c r="A77" s="45" t="s">
        <v>112</v>
      </c>
      <c r="B77" s="34" t="s">
        <v>133</v>
      </c>
      <c r="C77" s="46">
        <f>'[1]결실량 야장(외방리)'!C698</f>
        <v>14</v>
      </c>
      <c r="D77" s="47">
        <v>13</v>
      </c>
      <c r="E77" s="51" t="s">
        <v>101</v>
      </c>
      <c r="F77" s="52"/>
      <c r="G77" s="49"/>
      <c r="H77" s="50"/>
      <c r="I77" s="51"/>
    </row>
    <row r="78" spans="1:9">
      <c r="A78" s="45" t="s">
        <v>113</v>
      </c>
      <c r="B78" s="34" t="s">
        <v>134</v>
      </c>
      <c r="C78" s="46">
        <f>'[1]결실량 야장(외방리)'!C736</f>
        <v>12</v>
      </c>
      <c r="D78" s="47">
        <v>0</v>
      </c>
      <c r="E78" s="51" t="s">
        <v>101</v>
      </c>
      <c r="F78" s="52"/>
      <c r="G78" s="49"/>
      <c r="H78" s="53"/>
      <c r="I78" s="51"/>
    </row>
    <row r="79" spans="1:9">
      <c r="A79" s="45" t="s">
        <v>114</v>
      </c>
      <c r="B79" s="34" t="s">
        <v>135</v>
      </c>
      <c r="C79" s="46">
        <f>'[1]결실량 야장(외방리)'!C774</f>
        <v>0</v>
      </c>
      <c r="D79" s="47">
        <v>0</v>
      </c>
      <c r="E79" s="51" t="s">
        <v>101</v>
      </c>
      <c r="F79" s="52"/>
      <c r="G79" s="49"/>
      <c r="H79" s="50"/>
      <c r="I79" s="51"/>
    </row>
  </sheetData>
  <autoFilter ref="A5:K50">
    <filterColumn colId="4">
      <filters>
        <filter val="외방리"/>
      </filters>
    </filterColumn>
  </autoFilter>
  <mergeCells count="3">
    <mergeCell ref="A1:K2"/>
    <mergeCell ref="J3:K3"/>
    <mergeCell ref="A50:J50"/>
  </mergeCells>
  <phoneticPr fontId="2" type="noConversion"/>
  <pageMargins left="0.7" right="0.7" top="0.75" bottom="0.75" header="0.3" footer="0.3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대상지목록</vt:lpstr>
      <vt:lpstr>외방리 (2)</vt:lpstr>
      <vt:lpstr>Sheet4</vt:lpstr>
      <vt:lpstr>대상지목록!Print_Area</vt:lpstr>
      <vt:lpstr>'외방리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2022-05-08T06:33:24Z</cp:lastPrinted>
  <dcterms:created xsi:type="dcterms:W3CDTF">2022-03-22T23:49:34Z</dcterms:created>
  <dcterms:modified xsi:type="dcterms:W3CDTF">2022-06-02T08:05:34Z</dcterms:modified>
</cp:coreProperties>
</file>